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調査\公営企業\公営企業経営比較分析\2022.01.06【R4_2_4〆切】公営企業に係る経営比較分析表の分析等について（依頼）】\新しいフォルダー\"/>
    </mc:Choice>
  </mc:AlternateContent>
  <xr:revisionPtr revIDLastSave="0" documentId="13_ncr:1_{16668271-E667-451C-810D-46FAF305776B}" xr6:coauthVersionLast="36" xr6:coauthVersionMax="36" xr10:uidLastSave="{00000000-0000-0000-0000-000000000000}"/>
  <workbookProtection workbookAlgorithmName="SHA-512" workbookHashValue="kh2DzifbV86fZcAR/+YnLfgPqMobHR3cWLNcsCw8AarkZtlVQM/FYAE4MGCWl1ZF/bV8dbTPag+uTrUIuQBYhg==" workbookSaltValue="O72/l1P7uw8BRdFD53Jii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A51" i="4"/>
  <c r="MI76" i="4"/>
  <c r="HJ51" i="4"/>
  <c r="MA30" i="4"/>
  <c r="HJ30" i="4"/>
  <c r="CS30" i="4"/>
  <c r="IT76" i="4"/>
  <c r="CS51" i="4"/>
  <c r="C11" i="5"/>
  <c r="D11" i="5"/>
  <c r="E11" i="5"/>
  <c r="B11" i="5"/>
  <c r="BZ30" i="4" l="1"/>
  <c r="BK76" i="4"/>
  <c r="LH51" i="4"/>
  <c r="LT76" i="4"/>
  <c r="GQ51" i="4"/>
  <c r="LH30" i="4"/>
  <c r="BZ51" i="4"/>
  <c r="IE76" i="4"/>
  <c r="GQ30" i="4"/>
  <c r="HP76" i="4"/>
  <c r="BG51" i="4"/>
  <c r="BG30" i="4"/>
  <c r="AV76" i="4"/>
  <c r="KO51" i="4"/>
  <c r="FX51" i="4"/>
  <c r="LE76" i="4"/>
  <c r="KO30" i="4"/>
  <c r="FX30" i="4"/>
  <c r="KP76" i="4"/>
  <c r="FE51" i="4"/>
  <c r="HA76" i="4"/>
  <c r="AN51" i="4"/>
  <c r="FE30" i="4"/>
  <c r="AN30" i="4"/>
  <c r="JV51" i="4"/>
  <c r="JV30" i="4"/>
  <c r="AG76" i="4"/>
  <c r="R76" i="4"/>
  <c r="JC51" i="4"/>
  <c r="KA76" i="4"/>
  <c r="EL51" i="4"/>
  <c r="JC30" i="4"/>
  <c r="GL76" i="4"/>
  <c r="U51" i="4"/>
  <c r="EL30" i="4"/>
  <c r="U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<sst xmlns="http://schemas.openxmlformats.org/spreadsheetml/2006/main" count="278" uniqueCount="133">
  <si>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</si>
  <si>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</si>
  <si>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</si>
  <si>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</si>
  <si>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</si>
  <si>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</si>
  <si>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</si>
  <si>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</si>
  <si>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</si>
  <si>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</si>
  <si>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</si>
  <si>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</si>
  <si>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</si>
  <si>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</si>
  <si>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</si>
  <si>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</si>
  <si>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</si>
  <si>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</si>
  <si>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</si>
  <si>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</si>
  <si>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</si>
  <si>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</si>
  <si>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</si>
  <si>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</si>
  <si>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</si>
  <si>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</si>
  <si>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</si>
  <si>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</si>
  <si>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</si>
  <si>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</si>
  <si>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</si>
  <si>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</si>
  <si>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</si>
  <si>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</si>
  <si>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</si>
  <si>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</si>
  <si>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</si>
  <si>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</si>
  <si>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</si>
  <si>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</si>
  <si>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</si>
  <si>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</si>
  <si>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</si>
  <si>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</si>
  <si>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</si>
  <si>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</si>
  <si>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</si>
  <si>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</si>
  <si>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</si>
  <si>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</si>
  <si>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</si>
  <si>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</si>
  <si>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</si>
  <si>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</si>
  <si>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</si>
  <si>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</si>
  <si>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</si>
  <si>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</si>
  <si>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</si>
  <si>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</si>
  <si>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</si>
  <si>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</si>
  <si>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</si>
  <si>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</si>
  <si>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</si>
  <si>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</si>
  <si>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</si>
  <si>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</si>
  <si>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</si>
  <si>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</si>
  <si>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</si>
  <si>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</si>
  <si>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</si>
  <si>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</si>
  <si>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</si>
  <si>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</si>
  <si>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</si>
  <si>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</si>
  <si>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</si>
  <si>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</si>
  <si>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</si>
  <si>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</si>
  <si>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</si>
  <si>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</si>
  <si>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</si>
  <si>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</si>
  <si>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</si>
  <si>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</si>
  <si>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</si>
  <si>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</si>
  <si>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</si>
  <si>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</si>
  <si>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</si>
  <si>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</si>
  <si>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</si>
  <si>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</si>
  <si>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</si>
  <si>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</si>
  <si>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</si>
  <si>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</si>
  <si>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</si>
  <si>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</si>
  <si>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</si>
  <si>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当該値(N-2)</t>
    <phoneticPr fontId="5"/>
  </si>
  <si>
    <t>当該値(N-1)</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</si>
  <si>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</si>
  <si>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</si>
  <si>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</si>
  <si>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</si>
  <si>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</si>
  <si>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</si>
  <si>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</si>
  <si>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和歌山県　田辺市</t>
  </si>
  <si>
    <t>扇ヶ浜海岸駐車場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</si>
  <si>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</si>
  <si>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</si>
  <si>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</si>
  <si>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</si>
  <si>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</si>
  <si>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</si>
  <si>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</si>
  <si>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</si>
  <si>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</si>
  <si>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</si>
  <si>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</si>
  <si>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</si>
  <si>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</si>
  <si>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</si>
  <si>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</si>
  <si>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駐車場整備後15年以上経過しており、平成25年度には管制機器の更新を行っています。　　　　　　　近い将来、管制機器の再更新が見込まれるため、計画的に機器更新を行ってまいります。　　　　　　　　</t>
    <rPh sb="0" eb="3">
      <t>チュウシャジョウ</t>
    </rPh>
    <rPh sb="3" eb="5">
      <t>セイビ</t>
    </rPh>
    <rPh sb="5" eb="6">
      <t>ゴ</t>
    </rPh>
    <rPh sb="8" eb="11">
      <t>ネンイジョウ</t>
    </rPh>
    <rPh sb="11" eb="13">
      <t>ケイカ</t>
    </rPh>
    <rPh sb="18" eb="20">
      <t>ヘイセイ</t>
    </rPh>
    <rPh sb="22" eb="23">
      <t>ネン</t>
    </rPh>
    <rPh sb="23" eb="24">
      <t>ド</t>
    </rPh>
    <rPh sb="26" eb="28">
      <t>カンセイ</t>
    </rPh>
    <rPh sb="28" eb="30">
      <t>キキ</t>
    </rPh>
    <rPh sb="31" eb="33">
      <t>コウシン</t>
    </rPh>
    <rPh sb="34" eb="35">
      <t>オコナ</t>
    </rPh>
    <rPh sb="48" eb="49">
      <t>チカ</t>
    </rPh>
    <rPh sb="50" eb="52">
      <t>ショウライ</t>
    </rPh>
    <rPh sb="53" eb="55">
      <t>カンセイ</t>
    </rPh>
    <rPh sb="55" eb="57">
      <t>キキ</t>
    </rPh>
    <rPh sb="58" eb="59">
      <t>サイ</t>
    </rPh>
    <rPh sb="59" eb="61">
      <t>コウシン</t>
    </rPh>
    <rPh sb="62" eb="64">
      <t>ミコ</t>
    </rPh>
    <rPh sb="70" eb="72">
      <t>ケイカク</t>
    </rPh>
    <rPh sb="72" eb="73">
      <t>テキ</t>
    </rPh>
    <rPh sb="74" eb="76">
      <t>キキ</t>
    </rPh>
    <rPh sb="76" eb="78">
      <t>コウシン</t>
    </rPh>
    <rPh sb="79" eb="80">
      <t>オコナ</t>
    </rPh>
    <phoneticPr fontId="5"/>
  </si>
  <si>
    <t>駐車場整備時の起債償還により収益的数値は赤字になっており、起債償還が終了する令和６年度頃まではこのような状況が続くと考えられます。また新型コロナウイルスの感染拡大の影響により、海水浴場の閉鎖や紀南文化会館で行われるイベント等の中止によって、長時間駐車をする利用者の減少が見られ、収益が低下しています。今後も新型コロナウイルスの感染状況によっては収益の低迷が続く可能性が考えられます。</t>
    <rPh sb="0" eb="3">
      <t>チュウシャジョウ</t>
    </rPh>
    <rPh sb="3" eb="5">
      <t>セイビ</t>
    </rPh>
    <rPh sb="5" eb="6">
      <t>ジ</t>
    </rPh>
    <rPh sb="7" eb="9">
      <t>キサイ</t>
    </rPh>
    <rPh sb="9" eb="11">
      <t>ショウカン</t>
    </rPh>
    <rPh sb="14" eb="17">
      <t>シュウエキテキ</t>
    </rPh>
    <rPh sb="17" eb="19">
      <t>スウチ</t>
    </rPh>
    <rPh sb="20" eb="22">
      <t>アカジ</t>
    </rPh>
    <rPh sb="29" eb="31">
      <t>キサイ</t>
    </rPh>
    <rPh sb="31" eb="33">
      <t>ショウカン</t>
    </rPh>
    <rPh sb="34" eb="36">
      <t>シュウリョウ</t>
    </rPh>
    <rPh sb="38" eb="40">
      <t>レイワ</t>
    </rPh>
    <rPh sb="41" eb="42">
      <t>ネン</t>
    </rPh>
    <rPh sb="42" eb="43">
      <t>ド</t>
    </rPh>
    <rPh sb="43" eb="44">
      <t>コロ</t>
    </rPh>
    <rPh sb="52" eb="54">
      <t>ジョウキョウ</t>
    </rPh>
    <rPh sb="55" eb="56">
      <t>ツヅ</t>
    </rPh>
    <rPh sb="58" eb="59">
      <t>カンガ</t>
    </rPh>
    <rPh sb="67" eb="69">
      <t>シンガタ</t>
    </rPh>
    <rPh sb="77" eb="79">
      <t>カンセン</t>
    </rPh>
    <rPh sb="79" eb="81">
      <t>カクダイ</t>
    </rPh>
    <rPh sb="82" eb="84">
      <t>エイキョウ</t>
    </rPh>
    <rPh sb="88" eb="91">
      <t>カイスイヨク</t>
    </rPh>
    <rPh sb="91" eb="92">
      <t>ジョウ</t>
    </rPh>
    <rPh sb="93" eb="95">
      <t>ヘイサ</t>
    </rPh>
    <rPh sb="96" eb="98">
      <t>キナン</t>
    </rPh>
    <rPh sb="98" eb="100">
      <t>ブンカ</t>
    </rPh>
    <rPh sb="100" eb="102">
      <t>カイカン</t>
    </rPh>
    <rPh sb="103" eb="104">
      <t>オコナ</t>
    </rPh>
    <rPh sb="111" eb="112">
      <t>ナド</t>
    </rPh>
    <rPh sb="113" eb="115">
      <t>チュウシ</t>
    </rPh>
    <rPh sb="120" eb="123">
      <t>チョウジカン</t>
    </rPh>
    <rPh sb="128" eb="131">
      <t>リヨウシャ</t>
    </rPh>
    <rPh sb="132" eb="134">
      <t>ゲンショウ</t>
    </rPh>
    <rPh sb="135" eb="136">
      <t>ミ</t>
    </rPh>
    <rPh sb="139" eb="141">
      <t>シュウエキ</t>
    </rPh>
    <rPh sb="142" eb="144">
      <t>テイカ</t>
    </rPh>
    <rPh sb="150" eb="152">
      <t>コンゴ</t>
    </rPh>
    <rPh sb="153" eb="155">
      <t>シンガタ</t>
    </rPh>
    <rPh sb="163" eb="165">
      <t>カンセン</t>
    </rPh>
    <rPh sb="165" eb="167">
      <t>ジョウキョウ</t>
    </rPh>
    <rPh sb="172" eb="174">
      <t>シュウエキ</t>
    </rPh>
    <rPh sb="175" eb="177">
      <t>テイメイ</t>
    </rPh>
    <rPh sb="178" eb="179">
      <t>ツヅ</t>
    </rPh>
    <rPh sb="180" eb="183">
      <t>カノウセイ</t>
    </rPh>
    <rPh sb="184" eb="185">
      <t>カンガ</t>
    </rPh>
    <phoneticPr fontId="5"/>
  </si>
  <si>
    <t>当駐車場利用者については、近接する紀南文化会館や扇ヶ浜公園利用者が主となっています。新型コロナウイルスの感染拡大によって、夏場の海水浴場の閉鎖やイベント等が中止になったことで長時間駐車の利用者は減少しましたが、扇ヶ浜公園周辺に散歩や運動に訪れる、短時間駐車の利用者が増加したことにより、利用状況は例年と同様に稼働率が高い状況でした。</t>
    <rPh sb="0" eb="1">
      <t>トウ</t>
    </rPh>
    <rPh sb="1" eb="4">
      <t>チュウシャジョウ</t>
    </rPh>
    <rPh sb="4" eb="6">
      <t>リヨウ</t>
    </rPh>
    <rPh sb="6" eb="7">
      <t>シャ</t>
    </rPh>
    <rPh sb="13" eb="15">
      <t>キンセツ</t>
    </rPh>
    <rPh sb="17" eb="19">
      <t>キナン</t>
    </rPh>
    <rPh sb="19" eb="21">
      <t>ブンカ</t>
    </rPh>
    <rPh sb="21" eb="23">
      <t>カイカン</t>
    </rPh>
    <rPh sb="24" eb="27">
      <t>オウギガハマ</t>
    </rPh>
    <rPh sb="27" eb="29">
      <t>コウエン</t>
    </rPh>
    <rPh sb="29" eb="31">
      <t>リヨウ</t>
    </rPh>
    <rPh sb="31" eb="32">
      <t>シャ</t>
    </rPh>
    <rPh sb="33" eb="34">
      <t>シュ</t>
    </rPh>
    <rPh sb="42" eb="44">
      <t>シンガタ</t>
    </rPh>
    <rPh sb="52" eb="54">
      <t>カンセン</t>
    </rPh>
    <rPh sb="54" eb="56">
      <t>カクダイ</t>
    </rPh>
    <rPh sb="61" eb="63">
      <t>ナツバ</t>
    </rPh>
    <rPh sb="64" eb="67">
      <t>カイスイヨク</t>
    </rPh>
    <rPh sb="67" eb="68">
      <t>ジョウ</t>
    </rPh>
    <rPh sb="69" eb="71">
      <t>ヘイサ</t>
    </rPh>
    <rPh sb="76" eb="77">
      <t>ナド</t>
    </rPh>
    <rPh sb="78" eb="80">
      <t>チュウシ</t>
    </rPh>
    <rPh sb="87" eb="90">
      <t>チョウジカン</t>
    </rPh>
    <rPh sb="93" eb="96">
      <t>リヨウシャ</t>
    </rPh>
    <rPh sb="97" eb="99">
      <t>ゲンショウ</t>
    </rPh>
    <rPh sb="105" eb="108">
      <t>オウギガハマ</t>
    </rPh>
    <rPh sb="108" eb="110">
      <t>コウエン</t>
    </rPh>
    <rPh sb="110" eb="112">
      <t>シュウヘン</t>
    </rPh>
    <rPh sb="113" eb="115">
      <t>サンポ</t>
    </rPh>
    <rPh sb="116" eb="118">
      <t>ウンドウ</t>
    </rPh>
    <rPh sb="119" eb="120">
      <t>オトズ</t>
    </rPh>
    <rPh sb="123" eb="126">
      <t>タンジカン</t>
    </rPh>
    <rPh sb="126" eb="128">
      <t>チュウシャ</t>
    </rPh>
    <rPh sb="129" eb="132">
      <t>リヨウシャ</t>
    </rPh>
    <rPh sb="133" eb="135">
      <t>ゾウカ</t>
    </rPh>
    <rPh sb="143" eb="145">
      <t>リヨウ</t>
    </rPh>
    <rPh sb="145" eb="147">
      <t>ジョウキョウ</t>
    </rPh>
    <rPh sb="148" eb="150">
      <t>レイネン</t>
    </rPh>
    <rPh sb="151" eb="153">
      <t>ドウヨウ</t>
    </rPh>
    <rPh sb="154" eb="156">
      <t>カドウ</t>
    </rPh>
    <rPh sb="156" eb="157">
      <t>リツ</t>
    </rPh>
    <rPh sb="158" eb="159">
      <t>タカ</t>
    </rPh>
    <rPh sb="160" eb="162">
      <t>ジョウキョウ</t>
    </rPh>
    <phoneticPr fontId="5"/>
  </si>
  <si>
    <t>起債償還が終了する令和６年度頃までは引き続き厳しい経営状態が続くと見込まれており、また今年度は新型コロナウイルスの感染拡大により夏場の海水浴場の閉鎖やイベント等の中止が原因で長時間駐車の利用者が減少し、例年に比べて大幅に収益が減少しました。　　　　　　　　　　　　　一方で、扇ヶ浜公園周辺に散歩や運動に訪れる短時間駐車の利用者が増加したことで、例年と同様に高い稼働状況でした。収益・利用状況については新型コロナウイルスの感染動向によって大きく左右されると考えられますが、今後も引き続き健全な駐車場運営に努めてまいります。</t>
    <rPh sb="0" eb="2">
      <t>キサイ</t>
    </rPh>
    <rPh sb="2" eb="4">
      <t>ショウカン</t>
    </rPh>
    <rPh sb="5" eb="7">
      <t>シュウリョウ</t>
    </rPh>
    <rPh sb="9" eb="11">
      <t>レイワ</t>
    </rPh>
    <rPh sb="12" eb="13">
      <t>ネン</t>
    </rPh>
    <rPh sb="13" eb="14">
      <t>ド</t>
    </rPh>
    <rPh sb="14" eb="15">
      <t>コロ</t>
    </rPh>
    <rPh sb="18" eb="19">
      <t>ヒ</t>
    </rPh>
    <rPh sb="20" eb="21">
      <t>ツヅ</t>
    </rPh>
    <rPh sb="22" eb="23">
      <t>キビ</t>
    </rPh>
    <rPh sb="25" eb="27">
      <t>ケイエイ</t>
    </rPh>
    <rPh sb="27" eb="29">
      <t>ジョウタイ</t>
    </rPh>
    <rPh sb="30" eb="31">
      <t>ツヅ</t>
    </rPh>
    <rPh sb="33" eb="35">
      <t>ミコ</t>
    </rPh>
    <rPh sb="43" eb="46">
      <t>コンネンド</t>
    </rPh>
    <rPh sb="47" eb="49">
      <t>シンガタ</t>
    </rPh>
    <rPh sb="57" eb="59">
      <t>カンセン</t>
    </rPh>
    <rPh sb="59" eb="61">
      <t>カクダイ</t>
    </rPh>
    <rPh sb="64" eb="65">
      <t>ナツ</t>
    </rPh>
    <rPh sb="65" eb="66">
      <t>バ</t>
    </rPh>
    <rPh sb="79" eb="80">
      <t>ナド</t>
    </rPh>
    <rPh sb="81" eb="83">
      <t>チュウシ</t>
    </rPh>
    <rPh sb="84" eb="86">
      <t>ゲンイン</t>
    </rPh>
    <rPh sb="87" eb="90">
      <t>チョウジカン</t>
    </rPh>
    <rPh sb="90" eb="92">
      <t>チュウシャ</t>
    </rPh>
    <rPh sb="93" eb="96">
      <t>リヨウシャ</t>
    </rPh>
    <rPh sb="97" eb="99">
      <t>ゲンショウ</t>
    </rPh>
    <rPh sb="101" eb="103">
      <t>レイネン</t>
    </rPh>
    <rPh sb="104" eb="105">
      <t>クラ</t>
    </rPh>
    <rPh sb="107" eb="109">
      <t>オオハバ</t>
    </rPh>
    <rPh sb="110" eb="112">
      <t>シュウエキ</t>
    </rPh>
    <rPh sb="113" eb="115">
      <t>ゲンショウ</t>
    </rPh>
    <rPh sb="133" eb="135">
      <t>イッポウ</t>
    </rPh>
    <rPh sb="137" eb="140">
      <t>オウギガハマ</t>
    </rPh>
    <rPh sb="140" eb="142">
      <t>コウエン</t>
    </rPh>
    <rPh sb="142" eb="144">
      <t>シュウヘン</t>
    </rPh>
    <rPh sb="145" eb="147">
      <t>サンポ</t>
    </rPh>
    <rPh sb="148" eb="150">
      <t>ウンドウ</t>
    </rPh>
    <rPh sb="151" eb="152">
      <t>オトズ</t>
    </rPh>
    <rPh sb="154" eb="157">
      <t>タンジカン</t>
    </rPh>
    <rPh sb="157" eb="159">
      <t>チュウシャ</t>
    </rPh>
    <rPh sb="160" eb="163">
      <t>リヨウシャ</t>
    </rPh>
    <rPh sb="164" eb="166">
      <t>ゾウカ</t>
    </rPh>
    <rPh sb="172" eb="174">
      <t>レイネン</t>
    </rPh>
    <rPh sb="175" eb="177">
      <t>ドウヨウ</t>
    </rPh>
    <rPh sb="178" eb="179">
      <t>タカ</t>
    </rPh>
    <rPh sb="180" eb="182">
      <t>カドウ</t>
    </rPh>
    <rPh sb="182" eb="184">
      <t>ジョウキョウ</t>
    </rPh>
    <rPh sb="188" eb="190">
      <t>シュウエキ</t>
    </rPh>
    <rPh sb="191" eb="193">
      <t>リヨウ</t>
    </rPh>
    <rPh sb="193" eb="195">
      <t>ジョウキョウ</t>
    </rPh>
    <rPh sb="200" eb="202">
      <t>シンガタ</t>
    </rPh>
    <rPh sb="210" eb="212">
      <t>カンセン</t>
    </rPh>
    <rPh sb="212" eb="214">
      <t>ドウコウ</t>
    </rPh>
    <rPh sb="218" eb="219">
      <t>オオ</t>
    </rPh>
    <rPh sb="221" eb="223">
      <t>サユウ</t>
    </rPh>
    <rPh sb="227" eb="228">
      <t>カンガ</t>
    </rPh>
    <rPh sb="235" eb="237">
      <t>コンゴ</t>
    </rPh>
    <rPh sb="238" eb="239">
      <t>ヒ</t>
    </rPh>
    <rPh sb="240" eb="241">
      <t>ツヅ</t>
    </rPh>
    <rPh sb="242" eb="244">
      <t>ケンゼン</t>
    </rPh>
    <rPh sb="245" eb="248">
      <t>チュウシャジョウ</t>
    </rPh>
    <rPh sb="248" eb="250">
      <t>ウンエイ</t>
    </rPh>
    <rPh sb="251" eb="25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</si>
</sst>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293.2</c:v>
                </c:pt>
                <c:pt idx="1">
                  <c:v>94</c:v>
                </c:pt>
                <c:pt idx="2">
                  <c:v>87.1</c:v>
                </c:pt>
                <c:pt idx="3">
                  <c:v>85.8</c:v>
                </c:pt>
                <c:pt idx="4">
                  <c:v>42.5</c:v>
                </c:pt>
              </c:numCache>
            </c:numRef>
          </c:val>
          <c:extLst>
            <c:ext xmlns:c16="http://schemas.microsoft.com/office/drawing/2014/chart" uri="{C3380CC4-5D6E-409C-BE32-E72D297353CC}">
              <c16:uniqueId val="{00000000-1E40-47AB-AED2-16EBD2B1D77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1E40-47AB-AED2-16EBD2B1D77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387.6</c:v>
                </c:pt>
                <c:pt idx="2">
                  <c:v>338.5</c:v>
                </c:pt>
                <c:pt idx="3">
                  <c:v>286.2</c:v>
                </c:pt>
                <c:pt idx="4">
                  <c:v>387.4</c:v>
                </c:pt>
              </c:numCache>
            </c:numRef>
          </c:val>
          <c:extLst>
            <c:ext xmlns:c16="http://schemas.microsoft.com/office/drawing/2014/chart" uri="{C3380CC4-5D6E-409C-BE32-E72D297353CC}">
              <c16:uniqueId val="{00000000-3456-4927-94E8-7245A6C0F24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3456-4927-94E8-7245A6C0F24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4A5-404E-BB35-E013EB02835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4A5-404E-BB35-E013EB02835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1E1-43A2-8577-8C1CC4697CB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1E1-43A2-8577-8C1CC4697CB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A1-4149-9E51-ADC531B4665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55A1-4149-9E51-ADC531B4665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6AD-48C6-8258-507E804B9C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C6AD-48C6-8258-507E804B9C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165.7</c:v>
                </c:pt>
                <c:pt idx="1">
                  <c:v>168.8</c:v>
                </c:pt>
                <c:pt idx="2">
                  <c:v>171</c:v>
                </c:pt>
                <c:pt idx="3">
                  <c:v>162.30000000000001</c:v>
                </c:pt>
                <c:pt idx="4">
                  <c:v>163.30000000000001</c:v>
                </c:pt>
              </c:numCache>
            </c:numRef>
          </c:val>
          <c:extLst>
            <c:ext xmlns:c16="http://schemas.microsoft.com/office/drawing/2014/chart" uri="{C3380CC4-5D6E-409C-BE32-E72D297353CC}">
              <c16:uniqueId val="{00000000-D61F-4514-9903-98AFF002F4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D61F-4514-9903-98AFF002F43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65.5</c:v>
                </c:pt>
                <c:pt idx="1">
                  <c:v>63</c:v>
                </c:pt>
                <c:pt idx="2">
                  <c:v>58.1</c:v>
                </c:pt>
                <c:pt idx="3">
                  <c:v>60.2</c:v>
                </c:pt>
                <c:pt idx="4">
                  <c:v>-0.6</c:v>
                </c:pt>
              </c:numCache>
            </c:numRef>
          </c:val>
          <c:extLst>
            <c:ext xmlns:c16="http://schemas.microsoft.com/office/drawing/2014/chart" uri="{C3380CC4-5D6E-409C-BE32-E72D297353CC}">
              <c16:uniqueId val="{00000000-9F03-4063-A194-6DB5493E01E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9F03-4063-A194-6DB5493E01E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8541</c:v>
                </c:pt>
                <c:pt idx="1">
                  <c:v>8704</c:v>
                </c:pt>
                <c:pt idx="2">
                  <c:v>7648</c:v>
                </c:pt>
                <c:pt idx="3">
                  <c:v>7548</c:v>
                </c:pt>
                <c:pt idx="4">
                  <c:v>333</c:v>
                </c:pt>
              </c:numCache>
            </c:numRef>
          </c:val>
          <c:extLst>
            <c:ext xmlns:c16="http://schemas.microsoft.com/office/drawing/2014/chart" uri="{C3380CC4-5D6E-409C-BE32-E72D297353CC}">
              <c16:uniqueId val="{00000000-6106-4A8D-96CB-999EF6071FC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6106-4A8D-96CB-999EF6071FC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view="pageBreakPreview" topLeftCell="IP49" zoomScale="88" zoomScaleNormal="90" zoomScaleSheetLayoutView="88"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和歌山県田辺市　扇ヶ浜海岸駐車場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11868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293.2</v>
      </c>
      <c r="V31" s="118"/>
      <c r="W31" s="118"/>
      <c r="X31" s="118"/>
      <c r="Y31" s="118"/>
      <c r="Z31" s="118"/>
      <c r="AA31" s="118"/>
      <c r="AB31" s="118"/>
      <c r="AC31" s="118"/>
      <c r="AD31" s="118"/>
      <c r="AE31" s="118"/>
      <c r="AF31" s="118"/>
      <c r="AG31" s="118"/>
      <c r="AH31" s="118"/>
      <c r="AI31" s="118"/>
      <c r="AJ31" s="118"/>
      <c r="AK31" s="118"/>
      <c r="AL31" s="118"/>
      <c r="AM31" s="118"/>
      <c r="AN31" s="118">
        <f>データ!Z7</f>
        <v>94</v>
      </c>
      <c r="AO31" s="118"/>
      <c r="AP31" s="118"/>
      <c r="AQ31" s="118"/>
      <c r="AR31" s="118"/>
      <c r="AS31" s="118"/>
      <c r="AT31" s="118"/>
      <c r="AU31" s="118"/>
      <c r="AV31" s="118"/>
      <c r="AW31" s="118"/>
      <c r="AX31" s="118"/>
      <c r="AY31" s="118"/>
      <c r="AZ31" s="118"/>
      <c r="BA31" s="118"/>
      <c r="BB31" s="118"/>
      <c r="BC31" s="118"/>
      <c r="BD31" s="118"/>
      <c r="BE31" s="118"/>
      <c r="BF31" s="118"/>
      <c r="BG31" s="118">
        <f>データ!AA7</f>
        <v>87.1</v>
      </c>
      <c r="BH31" s="118"/>
      <c r="BI31" s="118"/>
      <c r="BJ31" s="118"/>
      <c r="BK31" s="118"/>
      <c r="BL31" s="118"/>
      <c r="BM31" s="118"/>
      <c r="BN31" s="118"/>
      <c r="BO31" s="118"/>
      <c r="BP31" s="118"/>
      <c r="BQ31" s="118"/>
      <c r="BR31" s="118"/>
      <c r="BS31" s="118"/>
      <c r="BT31" s="118"/>
      <c r="BU31" s="118"/>
      <c r="BV31" s="118"/>
      <c r="BW31" s="118"/>
      <c r="BX31" s="118"/>
      <c r="BY31" s="118"/>
      <c r="BZ31" s="118">
        <f>データ!AB7</f>
        <v>85.8</v>
      </c>
      <c r="CA31" s="118"/>
      <c r="CB31" s="118"/>
      <c r="CC31" s="118"/>
      <c r="CD31" s="118"/>
      <c r="CE31" s="118"/>
      <c r="CF31" s="118"/>
      <c r="CG31" s="118"/>
      <c r="CH31" s="118"/>
      <c r="CI31" s="118"/>
      <c r="CJ31" s="118"/>
      <c r="CK31" s="118"/>
      <c r="CL31" s="118"/>
      <c r="CM31" s="118"/>
      <c r="CN31" s="118"/>
      <c r="CO31" s="118"/>
      <c r="CP31" s="118"/>
      <c r="CQ31" s="118"/>
      <c r="CR31" s="118"/>
      <c r="CS31" s="118">
        <f>データ!AC7</f>
        <v>42.5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165.7</v>
      </c>
      <c r="JD31" s="120"/>
      <c r="JE31" s="120"/>
      <c r="JF31" s="120"/>
      <c r="JG31" s="120"/>
      <c r="JH31" s="120"/>
      <c r="JI31" s="120"/>
      <c r="JJ31" s="120"/>
      <c r="JK31" s="120"/>
      <c r="JL31" s="120"/>
      <c r="JM31" s="120"/>
      <c r="JN31" s="120"/>
      <c r="JO31" s="120"/>
      <c r="JP31" s="120"/>
      <c r="JQ31" s="120"/>
      <c r="JR31" s="120"/>
      <c r="JS31" s="120"/>
      <c r="JT31" s="120"/>
      <c r="JU31" s="121"/>
      <c r="JV31" s="119">
        <f>データ!DL7</f>
        <v>168.8</v>
      </c>
      <c r="JW31" s="120"/>
      <c r="JX31" s="120"/>
      <c r="JY31" s="120"/>
      <c r="JZ31" s="120"/>
      <c r="KA31" s="120"/>
      <c r="KB31" s="120"/>
      <c r="KC31" s="120"/>
      <c r="KD31" s="120"/>
      <c r="KE31" s="120"/>
      <c r="KF31" s="120"/>
      <c r="KG31" s="120"/>
      <c r="KH31" s="120"/>
      <c r="KI31" s="120"/>
      <c r="KJ31" s="120"/>
      <c r="KK31" s="120"/>
      <c r="KL31" s="120"/>
      <c r="KM31" s="120"/>
      <c r="KN31" s="121"/>
      <c r="KO31" s="119">
        <f>データ!DM7</f>
        <v>171</v>
      </c>
      <c r="KP31" s="120"/>
      <c r="KQ31" s="120"/>
      <c r="KR31" s="120"/>
      <c r="KS31" s="120"/>
      <c r="KT31" s="120"/>
      <c r="KU31" s="120"/>
      <c r="KV31" s="120"/>
      <c r="KW31" s="120"/>
      <c r="KX31" s="120"/>
      <c r="KY31" s="120"/>
      <c r="KZ31" s="120"/>
      <c r="LA31" s="120"/>
      <c r="LB31" s="120"/>
      <c r="LC31" s="120"/>
      <c r="LD31" s="120"/>
      <c r="LE31" s="120"/>
      <c r="LF31" s="120"/>
      <c r="LG31" s="121"/>
      <c r="LH31" s="119">
        <f>データ!DN7</f>
        <v>162.30000000000001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163.30000000000001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65.5</v>
      </c>
      <c r="EM52" s="118"/>
      <c r="EN52" s="118"/>
      <c r="EO52" s="118"/>
      <c r="EP52" s="118"/>
      <c r="EQ52" s="118"/>
      <c r="ER52" s="118"/>
      <c r="ES52" s="118"/>
      <c r="ET52" s="118"/>
      <c r="EU52" s="118"/>
      <c r="EV52" s="118"/>
      <c r="EW52" s="118"/>
      <c r="EX52" s="118"/>
      <c r="EY52" s="118"/>
      <c r="EZ52" s="118"/>
      <c r="FA52" s="118"/>
      <c r="FB52" s="118"/>
      <c r="FC52" s="118"/>
      <c r="FD52" s="118"/>
      <c r="FE52" s="118">
        <f>データ!BG7</f>
        <v>63</v>
      </c>
      <c r="FF52" s="118"/>
      <c r="FG52" s="118"/>
      <c r="FH52" s="118"/>
      <c r="FI52" s="118"/>
      <c r="FJ52" s="118"/>
      <c r="FK52" s="118"/>
      <c r="FL52" s="118"/>
      <c r="FM52" s="118"/>
      <c r="FN52" s="118"/>
      <c r="FO52" s="118"/>
      <c r="FP52" s="118"/>
      <c r="FQ52" s="118"/>
      <c r="FR52" s="118"/>
      <c r="FS52" s="118"/>
      <c r="FT52" s="118"/>
      <c r="FU52" s="118"/>
      <c r="FV52" s="118"/>
      <c r="FW52" s="118"/>
      <c r="FX52" s="118">
        <f>データ!BH7</f>
        <v>58.1</v>
      </c>
      <c r="FY52" s="118"/>
      <c r="FZ52" s="118"/>
      <c r="GA52" s="118"/>
      <c r="GB52" s="118"/>
      <c r="GC52" s="118"/>
      <c r="GD52" s="118"/>
      <c r="GE52" s="118"/>
      <c r="GF52" s="118"/>
      <c r="GG52" s="118"/>
      <c r="GH52" s="118"/>
      <c r="GI52" s="118"/>
      <c r="GJ52" s="118"/>
      <c r="GK52" s="118"/>
      <c r="GL52" s="118"/>
      <c r="GM52" s="118"/>
      <c r="GN52" s="118"/>
      <c r="GO52" s="118"/>
      <c r="GP52" s="118"/>
      <c r="GQ52" s="118">
        <f>データ!BI7</f>
        <v>60.2</v>
      </c>
      <c r="GR52" s="118"/>
      <c r="GS52" s="118"/>
      <c r="GT52" s="118"/>
      <c r="GU52" s="118"/>
      <c r="GV52" s="118"/>
      <c r="GW52" s="118"/>
      <c r="GX52" s="118"/>
      <c r="GY52" s="118"/>
      <c r="GZ52" s="118"/>
      <c r="HA52" s="118"/>
      <c r="HB52" s="118"/>
      <c r="HC52" s="118"/>
      <c r="HD52" s="118"/>
      <c r="HE52" s="118"/>
      <c r="HF52" s="118"/>
      <c r="HG52" s="118"/>
      <c r="HH52" s="118"/>
      <c r="HI52" s="118"/>
      <c r="HJ52" s="118">
        <f>データ!BJ7</f>
        <v>-0.6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8541</v>
      </c>
      <c r="JD52" s="125"/>
      <c r="JE52" s="125"/>
      <c r="JF52" s="125"/>
      <c r="JG52" s="125"/>
      <c r="JH52" s="125"/>
      <c r="JI52" s="125"/>
      <c r="JJ52" s="125"/>
      <c r="JK52" s="125"/>
      <c r="JL52" s="125"/>
      <c r="JM52" s="125"/>
      <c r="JN52" s="125"/>
      <c r="JO52" s="125"/>
      <c r="JP52" s="125"/>
      <c r="JQ52" s="125"/>
      <c r="JR52" s="125"/>
      <c r="JS52" s="125"/>
      <c r="JT52" s="125"/>
      <c r="JU52" s="125"/>
      <c r="JV52" s="125">
        <f>データ!BR7</f>
        <v>8704</v>
      </c>
      <c r="JW52" s="125"/>
      <c r="JX52" s="125"/>
      <c r="JY52" s="125"/>
      <c r="JZ52" s="125"/>
      <c r="KA52" s="125"/>
      <c r="KB52" s="125"/>
      <c r="KC52" s="125"/>
      <c r="KD52" s="125"/>
      <c r="KE52" s="125"/>
      <c r="KF52" s="125"/>
      <c r="KG52" s="125"/>
      <c r="KH52" s="125"/>
      <c r="KI52" s="125"/>
      <c r="KJ52" s="125"/>
      <c r="KK52" s="125"/>
      <c r="KL52" s="125"/>
      <c r="KM52" s="125"/>
      <c r="KN52" s="125"/>
      <c r="KO52" s="125">
        <f>データ!BS7</f>
        <v>7648</v>
      </c>
      <c r="KP52" s="125"/>
      <c r="KQ52" s="125"/>
      <c r="KR52" s="125"/>
      <c r="KS52" s="125"/>
      <c r="KT52" s="125"/>
      <c r="KU52" s="125"/>
      <c r="KV52" s="125"/>
      <c r="KW52" s="125"/>
      <c r="KX52" s="125"/>
      <c r="KY52" s="125"/>
      <c r="KZ52" s="125"/>
      <c r="LA52" s="125"/>
      <c r="LB52" s="125"/>
      <c r="LC52" s="125"/>
      <c r="LD52" s="125"/>
      <c r="LE52" s="125"/>
      <c r="LF52" s="125"/>
      <c r="LG52" s="125"/>
      <c r="LH52" s="125">
        <f>データ!BT7</f>
        <v>7548</v>
      </c>
      <c r="LI52" s="125"/>
      <c r="LJ52" s="125"/>
      <c r="LK52" s="125"/>
      <c r="LL52" s="125"/>
      <c r="LM52" s="125"/>
      <c r="LN52" s="125"/>
      <c r="LO52" s="125"/>
      <c r="LP52" s="125"/>
      <c r="LQ52" s="125"/>
      <c r="LR52" s="125"/>
      <c r="LS52" s="125"/>
      <c r="LT52" s="125"/>
      <c r="LU52" s="125"/>
      <c r="LV52" s="125"/>
      <c r="LW52" s="125"/>
      <c r="LX52" s="125"/>
      <c r="LY52" s="125"/>
      <c r="LZ52" s="125"/>
      <c r="MA52" s="125">
        <f>データ!BU7</f>
        <v>333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150522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6900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387.6</v>
      </c>
      <c r="KQ77" s="120"/>
      <c r="KR77" s="120"/>
      <c r="KS77" s="120"/>
      <c r="KT77" s="120"/>
      <c r="KU77" s="120"/>
      <c r="KV77" s="120"/>
      <c r="KW77" s="120"/>
      <c r="KX77" s="120"/>
      <c r="KY77" s="120"/>
      <c r="KZ77" s="120"/>
      <c r="LA77" s="120"/>
      <c r="LB77" s="120"/>
      <c r="LC77" s="120"/>
      <c r="LD77" s="121"/>
      <c r="LE77" s="119">
        <f>データ!DB7</f>
        <v>338.5</v>
      </c>
      <c r="LF77" s="120"/>
      <c r="LG77" s="120"/>
      <c r="LH77" s="120"/>
      <c r="LI77" s="120"/>
      <c r="LJ77" s="120"/>
      <c r="LK77" s="120"/>
      <c r="LL77" s="120"/>
      <c r="LM77" s="120"/>
      <c r="LN77" s="120"/>
      <c r="LO77" s="120"/>
      <c r="LP77" s="120"/>
      <c r="LQ77" s="120"/>
      <c r="LR77" s="120"/>
      <c r="LS77" s="121"/>
      <c r="LT77" s="119">
        <f>データ!DC7</f>
        <v>286.2</v>
      </c>
      <c r="LU77" s="120"/>
      <c r="LV77" s="120"/>
      <c r="LW77" s="120"/>
      <c r="LX77" s="120"/>
      <c r="LY77" s="120"/>
      <c r="LZ77" s="120"/>
      <c r="MA77" s="120"/>
      <c r="MB77" s="120"/>
      <c r="MC77" s="120"/>
      <c r="MD77" s="120"/>
      <c r="ME77" s="120"/>
      <c r="MF77" s="120"/>
      <c r="MG77" s="120"/>
      <c r="MH77" s="121"/>
      <c r="MI77" s="119">
        <f>データ!DD7</f>
        <v>387.4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6sH68rKixNa9FCTvwNrQzPqT2M7rS4sCA/FsqcfV5hfWUBdTKjkH9tDZ6ogjMKWuD1he77TQzzAMR/qJhiQdA==" saltValue="Ej/9HQHGq6/YFxafTT2Na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99</v>
      </c>
      <c r="AV5" s="59" t="s">
        <v>100</v>
      </c>
      <c r="AW5" s="59" t="s">
        <v>90</v>
      </c>
      <c r="AX5" s="59" t="s">
        <v>91</v>
      </c>
      <c r="AY5" s="59" t="s">
        <v>92</v>
      </c>
      <c r="AZ5" s="59" t="s">
        <v>93</v>
      </c>
      <c r="BA5" s="59" t="s">
        <v>94</v>
      </c>
      <c r="BB5" s="59" t="s">
        <v>95</v>
      </c>
      <c r="BC5" s="59" t="s">
        <v>96</v>
      </c>
      <c r="BD5" s="59" t="s">
        <v>97</v>
      </c>
      <c r="BE5" s="59" t="s">
        <v>98</v>
      </c>
      <c r="BF5" s="59" t="s">
        <v>102</v>
      </c>
      <c r="BG5" s="59" t="s">
        <v>100</v>
      </c>
      <c r="BH5" s="59" t="s">
        <v>90</v>
      </c>
      <c r="BI5" s="59" t="s">
        <v>91</v>
      </c>
      <c r="BJ5" s="59" t="s">
        <v>92</v>
      </c>
      <c r="BK5" s="59" t="s">
        <v>93</v>
      </c>
      <c r="BL5" s="59" t="s">
        <v>94</v>
      </c>
      <c r="BM5" s="59" t="s">
        <v>95</v>
      </c>
      <c r="BN5" s="59" t="s">
        <v>96</v>
      </c>
      <c r="BO5" s="59" t="s">
        <v>97</v>
      </c>
      <c r="BP5" s="59" t="s">
        <v>98</v>
      </c>
      <c r="BQ5" s="59" t="s">
        <v>102</v>
      </c>
      <c r="BR5" s="59" t="s">
        <v>100</v>
      </c>
      <c r="BS5" s="59" t="s">
        <v>103</v>
      </c>
      <c r="BT5" s="59" t="s">
        <v>104</v>
      </c>
      <c r="BU5" s="59" t="s">
        <v>92</v>
      </c>
      <c r="BV5" s="59" t="s">
        <v>93</v>
      </c>
      <c r="BW5" s="59" t="s">
        <v>94</v>
      </c>
      <c r="BX5" s="59" t="s">
        <v>95</v>
      </c>
      <c r="BY5" s="59" t="s">
        <v>96</v>
      </c>
      <c r="BZ5" s="59" t="s">
        <v>97</v>
      </c>
      <c r="CA5" s="59" t="s">
        <v>98</v>
      </c>
      <c r="CB5" s="59" t="s">
        <v>88</v>
      </c>
      <c r="CC5" s="59" t="s">
        <v>100</v>
      </c>
      <c r="CD5" s="59" t="s">
        <v>90</v>
      </c>
      <c r="CE5" s="59" t="s">
        <v>91</v>
      </c>
      <c r="CF5" s="59" t="s">
        <v>92</v>
      </c>
      <c r="CG5" s="59" t="s">
        <v>93</v>
      </c>
      <c r="CH5" s="59" t="s">
        <v>94</v>
      </c>
      <c r="CI5" s="59" t="s">
        <v>95</v>
      </c>
      <c r="CJ5" s="59" t="s">
        <v>96</v>
      </c>
      <c r="CK5" s="59" t="s">
        <v>97</v>
      </c>
      <c r="CL5" s="59" t="s">
        <v>98</v>
      </c>
      <c r="CM5" s="150"/>
      <c r="CN5" s="150"/>
      <c r="CO5" s="59" t="s">
        <v>102</v>
      </c>
      <c r="CP5" s="59" t="s">
        <v>89</v>
      </c>
      <c r="CQ5" s="59" t="s">
        <v>103</v>
      </c>
      <c r="CR5" s="59" t="s">
        <v>91</v>
      </c>
      <c r="CS5" s="59" t="s">
        <v>92</v>
      </c>
      <c r="CT5" s="59" t="s">
        <v>93</v>
      </c>
      <c r="CU5" s="59" t="s">
        <v>94</v>
      </c>
      <c r="CV5" s="59" t="s">
        <v>95</v>
      </c>
      <c r="CW5" s="59" t="s">
        <v>96</v>
      </c>
      <c r="CX5" s="59" t="s">
        <v>97</v>
      </c>
      <c r="CY5" s="59" t="s">
        <v>98</v>
      </c>
      <c r="CZ5" s="59" t="s">
        <v>102</v>
      </c>
      <c r="DA5" s="59" t="s">
        <v>100</v>
      </c>
      <c r="DB5" s="59" t="s">
        <v>90</v>
      </c>
      <c r="DC5" s="59" t="s">
        <v>105</v>
      </c>
      <c r="DD5" s="59" t="s">
        <v>106</v>
      </c>
      <c r="DE5" s="59" t="s">
        <v>93</v>
      </c>
      <c r="DF5" s="59" t="s">
        <v>94</v>
      </c>
      <c r="DG5" s="59" t="s">
        <v>95</v>
      </c>
      <c r="DH5" s="59" t="s">
        <v>96</v>
      </c>
      <c r="DI5" s="59" t="s">
        <v>97</v>
      </c>
      <c r="DJ5" s="59" t="s">
        <v>35</v>
      </c>
      <c r="DK5" s="59" t="s">
        <v>102</v>
      </c>
      <c r="DL5" s="59" t="s">
        <v>89</v>
      </c>
      <c r="DM5" s="59" t="s">
        <v>90</v>
      </c>
      <c r="DN5" s="59" t="s">
        <v>91</v>
      </c>
      <c r="DO5" s="59" t="s">
        <v>92</v>
      </c>
      <c r="DP5" s="59" t="s">
        <v>93</v>
      </c>
      <c r="DQ5" s="59" t="s">
        <v>94</v>
      </c>
      <c r="DR5" s="59" t="s">
        <v>95</v>
      </c>
      <c r="DS5" s="59" t="s">
        <v>96</v>
      </c>
      <c r="DT5" s="59" t="s">
        <v>97</v>
      </c>
      <c r="DU5" s="59" t="s">
        <v>98</v>
      </c>
    </row>
    <row r="6" spans="1:125" s="66" customFormat="1" x14ac:dyDescent="0.2">
      <c r="A6" s="49" t="s">
        <v>107</v>
      </c>
      <c r="B6" s="60">
        <f>B8</f>
        <v>2020</v>
      </c>
      <c r="C6" s="60">
        <f t="shared" ref="C6:X6" si="1">C8</f>
        <v>302066</v>
      </c>
      <c r="D6" s="60">
        <f t="shared" si="1"/>
        <v>47</v>
      </c>
      <c r="E6" s="60">
        <f t="shared" si="1"/>
        <v>14</v>
      </c>
      <c r="F6" s="60">
        <f t="shared" si="1"/>
        <v>0</v>
      </c>
      <c r="G6" s="60">
        <f t="shared" si="1"/>
        <v>3</v>
      </c>
      <c r="H6" s="60" t="str">
        <f>SUBSTITUTE(H8,"　","")</f>
        <v>和歌山県田辺市</v>
      </c>
      <c r="I6" s="60" t="str">
        <f t="shared" si="1"/>
        <v>扇ヶ浜海岸駐車場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18</v>
      </c>
      <c r="S6" s="62" t="str">
        <f t="shared" si="1"/>
        <v>公共施設</v>
      </c>
      <c r="T6" s="62" t="str">
        <f t="shared" si="1"/>
        <v>無</v>
      </c>
      <c r="U6" s="63">
        <f t="shared" si="1"/>
        <v>11868</v>
      </c>
      <c r="V6" s="63">
        <f t="shared" si="1"/>
        <v>414</v>
      </c>
      <c r="W6" s="63">
        <f t="shared" si="1"/>
        <v>500</v>
      </c>
      <c r="X6" s="62" t="str">
        <f t="shared" si="1"/>
        <v>無</v>
      </c>
      <c r="Y6" s="64">
        <f>IF(Y8="-",NA(),Y8)</f>
        <v>293.2</v>
      </c>
      <c r="Z6" s="64">
        <f t="shared" ref="Z6:AH6" si="2">IF(Z8="-",NA(),Z8)</f>
        <v>94</v>
      </c>
      <c r="AA6" s="64">
        <f t="shared" si="2"/>
        <v>87.1</v>
      </c>
      <c r="AB6" s="64">
        <f t="shared" si="2"/>
        <v>85.8</v>
      </c>
      <c r="AC6" s="64">
        <f t="shared" si="2"/>
        <v>42.5</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65.5</v>
      </c>
      <c r="BG6" s="64">
        <f t="shared" ref="BG6:BO6" si="5">IF(BG8="-",NA(),BG8)</f>
        <v>63</v>
      </c>
      <c r="BH6" s="64">
        <f t="shared" si="5"/>
        <v>58.1</v>
      </c>
      <c r="BI6" s="64">
        <f t="shared" si="5"/>
        <v>60.2</v>
      </c>
      <c r="BJ6" s="64">
        <f t="shared" si="5"/>
        <v>-0.6</v>
      </c>
      <c r="BK6" s="64">
        <f t="shared" si="5"/>
        <v>37.4</v>
      </c>
      <c r="BL6" s="64">
        <f t="shared" si="5"/>
        <v>28.9</v>
      </c>
      <c r="BM6" s="64">
        <f t="shared" si="5"/>
        <v>35.700000000000003</v>
      </c>
      <c r="BN6" s="64">
        <f t="shared" si="5"/>
        <v>30</v>
      </c>
      <c r="BO6" s="64">
        <f t="shared" si="5"/>
        <v>-52.1</v>
      </c>
      <c r="BP6" s="61" t="str">
        <f>IF(BP8="-","",IF(BP8="-","【-】","【"&amp;SUBSTITUTE(TEXT(BP8,"#,##0.0"),"-","△")&amp;"】"))</f>
        <v>【△65.9】</v>
      </c>
      <c r="BQ6" s="65">
        <f>IF(BQ8="-",NA(),BQ8)</f>
        <v>8541</v>
      </c>
      <c r="BR6" s="65">
        <f t="shared" ref="BR6:BZ6" si="6">IF(BR8="-",NA(),BR8)</f>
        <v>8704</v>
      </c>
      <c r="BS6" s="65">
        <f t="shared" si="6"/>
        <v>7648</v>
      </c>
      <c r="BT6" s="65">
        <f t="shared" si="6"/>
        <v>7548</v>
      </c>
      <c r="BU6" s="65">
        <f t="shared" si="6"/>
        <v>333</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108</v>
      </c>
      <c r="CM6" s="63">
        <f t="shared" ref="CM6:CN6" si="7">CM8</f>
        <v>150522</v>
      </c>
      <c r="CN6" s="63">
        <f t="shared" si="7"/>
        <v>6900</v>
      </c>
      <c r="CO6" s="64"/>
      <c r="CP6" s="64"/>
      <c r="CQ6" s="64"/>
      <c r="CR6" s="64"/>
      <c r="CS6" s="64"/>
      <c r="CT6" s="64"/>
      <c r="CU6" s="64"/>
      <c r="CV6" s="64"/>
      <c r="CW6" s="64"/>
      <c r="CX6" s="64"/>
      <c r="CY6" s="61" t="s">
        <v>109</v>
      </c>
      <c r="CZ6" s="64">
        <f>IF(CZ8="-",NA(),CZ8)</f>
        <v>0</v>
      </c>
      <c r="DA6" s="64">
        <f t="shared" ref="DA6:DI6" si="8">IF(DA8="-",NA(),DA8)</f>
        <v>387.6</v>
      </c>
      <c r="DB6" s="64">
        <f t="shared" si="8"/>
        <v>338.5</v>
      </c>
      <c r="DC6" s="64">
        <f t="shared" si="8"/>
        <v>286.2</v>
      </c>
      <c r="DD6" s="64">
        <f t="shared" si="8"/>
        <v>387.4</v>
      </c>
      <c r="DE6" s="64">
        <f t="shared" si="8"/>
        <v>40</v>
      </c>
      <c r="DF6" s="64">
        <f t="shared" si="8"/>
        <v>33.200000000000003</v>
      </c>
      <c r="DG6" s="64">
        <f t="shared" si="8"/>
        <v>21.3</v>
      </c>
      <c r="DH6" s="64">
        <f t="shared" si="8"/>
        <v>18.2</v>
      </c>
      <c r="DI6" s="64">
        <f t="shared" si="8"/>
        <v>764.6</v>
      </c>
      <c r="DJ6" s="61" t="str">
        <f>IF(DJ8="-","",IF(DJ8="-","【-】","【"&amp;SUBSTITUTE(TEXT(DJ8,"#,##0.0"),"-","△")&amp;"】"))</f>
        <v>【183.4】</v>
      </c>
      <c r="DK6" s="64">
        <f>IF(DK8="-",NA(),DK8)</f>
        <v>165.7</v>
      </c>
      <c r="DL6" s="64">
        <f t="shared" ref="DL6:DT6" si="9">IF(DL8="-",NA(),DL8)</f>
        <v>168.8</v>
      </c>
      <c r="DM6" s="64">
        <f t="shared" si="9"/>
        <v>171</v>
      </c>
      <c r="DN6" s="64">
        <f t="shared" si="9"/>
        <v>162.30000000000001</v>
      </c>
      <c r="DO6" s="64">
        <f t="shared" si="9"/>
        <v>163.30000000000001</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110</v>
      </c>
      <c r="B7" s="60">
        <f t="shared" ref="B7:X7" si="10">B8</f>
        <v>2020</v>
      </c>
      <c r="C7" s="60">
        <f t="shared" si="10"/>
        <v>302066</v>
      </c>
      <c r="D7" s="60">
        <f t="shared" si="10"/>
        <v>47</v>
      </c>
      <c r="E7" s="60">
        <f t="shared" si="10"/>
        <v>14</v>
      </c>
      <c r="F7" s="60">
        <f t="shared" si="10"/>
        <v>0</v>
      </c>
      <c r="G7" s="60">
        <f t="shared" si="10"/>
        <v>3</v>
      </c>
      <c r="H7" s="60" t="str">
        <f t="shared" si="10"/>
        <v>和歌山県　田辺市</v>
      </c>
      <c r="I7" s="60" t="str">
        <f t="shared" si="10"/>
        <v>扇ヶ浜海岸駐車場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18</v>
      </c>
      <c r="S7" s="62" t="str">
        <f t="shared" si="10"/>
        <v>公共施設</v>
      </c>
      <c r="T7" s="62" t="str">
        <f t="shared" si="10"/>
        <v>無</v>
      </c>
      <c r="U7" s="63">
        <f t="shared" si="10"/>
        <v>11868</v>
      </c>
      <c r="V7" s="63">
        <f t="shared" si="10"/>
        <v>414</v>
      </c>
      <c r="W7" s="63">
        <f t="shared" si="10"/>
        <v>500</v>
      </c>
      <c r="X7" s="62" t="str">
        <f t="shared" si="10"/>
        <v>無</v>
      </c>
      <c r="Y7" s="64">
        <f>Y8</f>
        <v>293.2</v>
      </c>
      <c r="Z7" s="64">
        <f t="shared" ref="Z7:AH7" si="11">Z8</f>
        <v>94</v>
      </c>
      <c r="AA7" s="64">
        <f t="shared" si="11"/>
        <v>87.1</v>
      </c>
      <c r="AB7" s="64">
        <f t="shared" si="11"/>
        <v>85.8</v>
      </c>
      <c r="AC7" s="64">
        <f t="shared" si="11"/>
        <v>42.5</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65.5</v>
      </c>
      <c r="BG7" s="64">
        <f t="shared" ref="BG7:BO7" si="14">BG8</f>
        <v>63</v>
      </c>
      <c r="BH7" s="64">
        <f t="shared" si="14"/>
        <v>58.1</v>
      </c>
      <c r="BI7" s="64">
        <f t="shared" si="14"/>
        <v>60.2</v>
      </c>
      <c r="BJ7" s="64">
        <f t="shared" si="14"/>
        <v>-0.6</v>
      </c>
      <c r="BK7" s="64">
        <f t="shared" si="14"/>
        <v>37.4</v>
      </c>
      <c r="BL7" s="64">
        <f t="shared" si="14"/>
        <v>28.9</v>
      </c>
      <c r="BM7" s="64">
        <f t="shared" si="14"/>
        <v>35.700000000000003</v>
      </c>
      <c r="BN7" s="64">
        <f t="shared" si="14"/>
        <v>30</v>
      </c>
      <c r="BO7" s="64">
        <f t="shared" si="14"/>
        <v>-52.1</v>
      </c>
      <c r="BP7" s="61"/>
      <c r="BQ7" s="65">
        <f>BQ8</f>
        <v>8541</v>
      </c>
      <c r="BR7" s="65">
        <f t="shared" ref="BR7:BZ7" si="15">BR8</f>
        <v>8704</v>
      </c>
      <c r="BS7" s="65">
        <f t="shared" si="15"/>
        <v>7648</v>
      </c>
      <c r="BT7" s="65">
        <f t="shared" si="15"/>
        <v>7548</v>
      </c>
      <c r="BU7" s="65">
        <f t="shared" si="15"/>
        <v>333</v>
      </c>
      <c r="BV7" s="65">
        <f t="shared" si="15"/>
        <v>9208</v>
      </c>
      <c r="BW7" s="65">
        <f t="shared" si="15"/>
        <v>8524</v>
      </c>
      <c r="BX7" s="65">
        <f t="shared" si="15"/>
        <v>6653</v>
      </c>
      <c r="BY7" s="65">
        <f t="shared" si="15"/>
        <v>6991</v>
      </c>
      <c r="BZ7" s="65">
        <f t="shared" si="15"/>
        <v>1045</v>
      </c>
      <c r="CA7" s="63"/>
      <c r="CB7" s="64" t="s">
        <v>111</v>
      </c>
      <c r="CC7" s="64" t="s">
        <v>111</v>
      </c>
      <c r="CD7" s="64" t="s">
        <v>111</v>
      </c>
      <c r="CE7" s="64" t="s">
        <v>111</v>
      </c>
      <c r="CF7" s="64" t="s">
        <v>111</v>
      </c>
      <c r="CG7" s="64" t="s">
        <v>111</v>
      </c>
      <c r="CH7" s="64" t="s">
        <v>111</v>
      </c>
      <c r="CI7" s="64" t="s">
        <v>111</v>
      </c>
      <c r="CJ7" s="64" t="s">
        <v>111</v>
      </c>
      <c r="CK7" s="64" t="s">
        <v>108</v>
      </c>
      <c r="CL7" s="61"/>
      <c r="CM7" s="63">
        <f>CM8</f>
        <v>150522</v>
      </c>
      <c r="CN7" s="63">
        <f>CN8</f>
        <v>6900</v>
      </c>
      <c r="CO7" s="64" t="s">
        <v>111</v>
      </c>
      <c r="CP7" s="64" t="s">
        <v>111</v>
      </c>
      <c r="CQ7" s="64" t="s">
        <v>111</v>
      </c>
      <c r="CR7" s="64" t="s">
        <v>111</v>
      </c>
      <c r="CS7" s="64" t="s">
        <v>111</v>
      </c>
      <c r="CT7" s="64" t="s">
        <v>111</v>
      </c>
      <c r="CU7" s="64" t="s">
        <v>111</v>
      </c>
      <c r="CV7" s="64" t="s">
        <v>111</v>
      </c>
      <c r="CW7" s="64" t="s">
        <v>111</v>
      </c>
      <c r="CX7" s="64" t="s">
        <v>108</v>
      </c>
      <c r="CY7" s="61"/>
      <c r="CZ7" s="64">
        <f>CZ8</f>
        <v>0</v>
      </c>
      <c r="DA7" s="64">
        <f t="shared" ref="DA7:DI7" si="16">DA8</f>
        <v>387.6</v>
      </c>
      <c r="DB7" s="64">
        <f t="shared" si="16"/>
        <v>338.5</v>
      </c>
      <c r="DC7" s="64">
        <f t="shared" si="16"/>
        <v>286.2</v>
      </c>
      <c r="DD7" s="64">
        <f t="shared" si="16"/>
        <v>387.4</v>
      </c>
      <c r="DE7" s="64">
        <f t="shared" si="16"/>
        <v>40</v>
      </c>
      <c r="DF7" s="64">
        <f t="shared" si="16"/>
        <v>33.200000000000003</v>
      </c>
      <c r="DG7" s="64">
        <f t="shared" si="16"/>
        <v>21.3</v>
      </c>
      <c r="DH7" s="64">
        <f t="shared" si="16"/>
        <v>18.2</v>
      </c>
      <c r="DI7" s="64">
        <f t="shared" si="16"/>
        <v>764.6</v>
      </c>
      <c r="DJ7" s="61"/>
      <c r="DK7" s="64">
        <f>DK8</f>
        <v>165.7</v>
      </c>
      <c r="DL7" s="64">
        <f t="shared" ref="DL7:DT7" si="17">DL8</f>
        <v>168.8</v>
      </c>
      <c r="DM7" s="64">
        <f t="shared" si="17"/>
        <v>171</v>
      </c>
      <c r="DN7" s="64">
        <f t="shared" si="17"/>
        <v>162.30000000000001</v>
      </c>
      <c r="DO7" s="64">
        <f t="shared" si="17"/>
        <v>163.30000000000001</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302066</v>
      </c>
      <c r="D8" s="67">
        <v>47</v>
      </c>
      <c r="E8" s="67">
        <v>14</v>
      </c>
      <c r="F8" s="67">
        <v>0</v>
      </c>
      <c r="G8" s="67">
        <v>3</v>
      </c>
      <c r="H8" s="67" t="s">
        <v>112</v>
      </c>
      <c r="I8" s="67" t="s">
        <v>113</v>
      </c>
      <c r="J8" s="67" t="s">
        <v>114</v>
      </c>
      <c r="K8" s="67" t="s">
        <v>115</v>
      </c>
      <c r="L8" s="67" t="s">
        <v>116</v>
      </c>
      <c r="M8" s="67" t="s">
        <v>117</v>
      </c>
      <c r="N8" s="67" t="s">
        <v>118</v>
      </c>
      <c r="O8" s="68" t="s">
        <v>119</v>
      </c>
      <c r="P8" s="69" t="s">
        <v>120</v>
      </c>
      <c r="Q8" s="69" t="s">
        <v>121</v>
      </c>
      <c r="R8" s="70">
        <v>18</v>
      </c>
      <c r="S8" s="69" t="s">
        <v>122</v>
      </c>
      <c r="T8" s="69" t="s">
        <v>123</v>
      </c>
      <c r="U8" s="70">
        <v>11868</v>
      </c>
      <c r="V8" s="70">
        <v>414</v>
      </c>
      <c r="W8" s="70">
        <v>500</v>
      </c>
      <c r="X8" s="69" t="s">
        <v>123</v>
      </c>
      <c r="Y8" s="71">
        <v>293.2</v>
      </c>
      <c r="Z8" s="71">
        <v>94</v>
      </c>
      <c r="AA8" s="71">
        <v>87.1</v>
      </c>
      <c r="AB8" s="71">
        <v>85.8</v>
      </c>
      <c r="AC8" s="71">
        <v>42.5</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65.5</v>
      </c>
      <c r="BG8" s="71">
        <v>63</v>
      </c>
      <c r="BH8" s="71">
        <v>58.1</v>
      </c>
      <c r="BI8" s="71">
        <v>60.2</v>
      </c>
      <c r="BJ8" s="71">
        <v>-0.6</v>
      </c>
      <c r="BK8" s="71">
        <v>37.4</v>
      </c>
      <c r="BL8" s="71">
        <v>28.9</v>
      </c>
      <c r="BM8" s="71">
        <v>35.700000000000003</v>
      </c>
      <c r="BN8" s="71">
        <v>30</v>
      </c>
      <c r="BO8" s="71">
        <v>-52.1</v>
      </c>
      <c r="BP8" s="68">
        <v>-65.900000000000006</v>
      </c>
      <c r="BQ8" s="72">
        <v>8541</v>
      </c>
      <c r="BR8" s="72">
        <v>8704</v>
      </c>
      <c r="BS8" s="72">
        <v>7648</v>
      </c>
      <c r="BT8" s="73">
        <v>7548</v>
      </c>
      <c r="BU8" s="73">
        <v>333</v>
      </c>
      <c r="BV8" s="72">
        <v>9208</v>
      </c>
      <c r="BW8" s="72">
        <v>8524</v>
      </c>
      <c r="BX8" s="72">
        <v>6653</v>
      </c>
      <c r="BY8" s="72">
        <v>6991</v>
      </c>
      <c r="BZ8" s="72">
        <v>1045</v>
      </c>
      <c r="CA8" s="70">
        <v>3932</v>
      </c>
      <c r="CB8" s="71" t="s">
        <v>116</v>
      </c>
      <c r="CC8" s="71" t="s">
        <v>116</v>
      </c>
      <c r="CD8" s="71" t="s">
        <v>116</v>
      </c>
      <c r="CE8" s="71" t="s">
        <v>116</v>
      </c>
      <c r="CF8" s="71" t="s">
        <v>116</v>
      </c>
      <c r="CG8" s="71" t="s">
        <v>116</v>
      </c>
      <c r="CH8" s="71" t="s">
        <v>116</v>
      </c>
      <c r="CI8" s="71" t="s">
        <v>116</v>
      </c>
      <c r="CJ8" s="71" t="s">
        <v>116</v>
      </c>
      <c r="CK8" s="71" t="s">
        <v>116</v>
      </c>
      <c r="CL8" s="68" t="s">
        <v>116</v>
      </c>
      <c r="CM8" s="70">
        <v>150522</v>
      </c>
      <c r="CN8" s="70">
        <v>6900</v>
      </c>
      <c r="CO8" s="71" t="s">
        <v>116</v>
      </c>
      <c r="CP8" s="71" t="s">
        <v>116</v>
      </c>
      <c r="CQ8" s="71" t="s">
        <v>116</v>
      </c>
      <c r="CR8" s="71" t="s">
        <v>116</v>
      </c>
      <c r="CS8" s="71" t="s">
        <v>116</v>
      </c>
      <c r="CT8" s="71" t="s">
        <v>116</v>
      </c>
      <c r="CU8" s="71" t="s">
        <v>116</v>
      </c>
      <c r="CV8" s="71" t="s">
        <v>116</v>
      </c>
      <c r="CW8" s="71" t="s">
        <v>116</v>
      </c>
      <c r="CX8" s="71" t="s">
        <v>116</v>
      </c>
      <c r="CY8" s="68" t="s">
        <v>116</v>
      </c>
      <c r="CZ8" s="71">
        <v>0</v>
      </c>
      <c r="DA8" s="71">
        <v>387.6</v>
      </c>
      <c r="DB8" s="71">
        <v>338.5</v>
      </c>
      <c r="DC8" s="71">
        <v>286.2</v>
      </c>
      <c r="DD8" s="71">
        <v>387.4</v>
      </c>
      <c r="DE8" s="71">
        <v>40</v>
      </c>
      <c r="DF8" s="71">
        <v>33.200000000000003</v>
      </c>
      <c r="DG8" s="71">
        <v>21.3</v>
      </c>
      <c r="DH8" s="71">
        <v>18.2</v>
      </c>
      <c r="DI8" s="71">
        <v>764.6</v>
      </c>
      <c r="DJ8" s="68">
        <v>183.4</v>
      </c>
      <c r="DK8" s="71">
        <v>165.7</v>
      </c>
      <c r="DL8" s="71">
        <v>168.8</v>
      </c>
      <c r="DM8" s="71">
        <v>171</v>
      </c>
      <c r="DN8" s="71">
        <v>162.30000000000001</v>
      </c>
      <c r="DO8" s="71">
        <v>163.30000000000001</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US-J0053</cp:lastModifiedBy>
  <cp:lastPrinted>2022-01-17T10:03:31Z</cp:lastPrinted>
  <dcterms:created xsi:type="dcterms:W3CDTF">2021-12-17T06:06:16Z</dcterms:created>
  <dcterms:modified xsi:type="dcterms:W3CDTF">2022-01-30T00:55:14Z</dcterms:modified>
  <cp:category/>
</cp:coreProperties>
</file>