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D1C763E2-79E3-420A-8118-BAF174C47C67}" xr6:coauthVersionLast="36" xr6:coauthVersionMax="36" xr10:uidLastSave="{00000000-0000-0000-0000-000000000000}"/>
  <workbookProtection workbookAlgorithmName="SHA-512" workbookHashValue="5D2ZfFOp3B+Lyzyl9awmsTXjER2jrBgSzmK//nG+4bjIni+0jlr8+x/DsUCPQ45KuK4OGlo6b8mHM29PDzJm5g==" workbookSaltValue="QZRxWl91lrkRMMLYYHzOy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<sst xmlns="http://schemas.openxmlformats.org/spreadsheetml/2006/main" count="236" uniqueCount="119">
  <si>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</si>
  <si>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</si>
  <si>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</si>
  <si>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</si>
  <si>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</si>
  <si>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</si>
  <si>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</si>
  <si>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</si>
  <si>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</si>
  <si>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</si>
  <si>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</si>
  <si>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</si>
  <si>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</si>
  <si>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</si>
  <si>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</si>
  <si>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</si>
  <si>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</si>
  <si>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</si>
  <si>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</si>
  <si>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</si>
  <si>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</si>
  <si>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</si>
  <si>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</si>
  <si>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</si>
  <si>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</si>
  <si>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</si>
  <si>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</si>
  <si>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</si>
  <si>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</si>
  <si>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</si>
  <si>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</si>
  <si>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</si>
  <si>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</si>
  <si>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</si>
  <si>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</si>
  <si>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</si>
  <si>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</si>
  <si>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</si>
  <si>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</si>
  <si>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</si>
  <si>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</si>
  <si>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</si>
  <si>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</si>
  <si>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</si>
  <si>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</si>
  <si>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</si>
  <si>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</si>
  <si>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</si>
  <si>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</si>
  <si>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</si>
  <si>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</si>
  <si>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</si>
  <si>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</si>
  <si>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</si>
  <si>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</si>
  <si>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</si>
  <si>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</si>
  <si>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</si>
  <si>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</si>
  <si>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</si>
  <si>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</si>
  <si>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</si>
  <si>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</si>
  <si>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</si>
  <si>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</si>
  <si>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</si>
  <si>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</si>
  <si>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</si>
  <si>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</si>
  <si>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</si>
  <si>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</si>
  <si>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</si>
  <si>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</si>
  <si>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</si>
  <si>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</si>
  <si>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</si>
  <si>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</si>
  <si>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</si>
  <si>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</si>
  <si>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</si>
  <si>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</si>
  <si>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</si>
  <si>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</si>
  <si>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</si>
  <si>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</si>
  <si>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</si>
  <si>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</si>
  <si>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</si>
  <si>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</si>
  <si>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</si>
  <si>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</si>
  <si>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</si>
  <si>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</si>
  <si>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</si>
  <si>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</si>
  <si>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</si>
  <si>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</si>
  <si>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</si>
  <si>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</si>
  <si>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</si>
  <si>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</si>
  <si>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</si>
  <si>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</si>
  <si>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</si>
  <si>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</si>
  <si>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</si>
  <si>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</si>
  <si>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</si>
  <si>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</si>
  <si>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</si>
  <si>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</si>
  <si>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</si>
  <si>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</si>
  <si>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</si>
  <si>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</si>
  <si>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</si>
  <si>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汚水処理原価は、類似団体より低い数値となっているため、接続率の向上を図る等有収水量の増加に努め、汚水処理原価の改善に努めてまいります。
　施設利用率は、類似団体より高い数値を維持しており、今後もさらに接続促進の普及啓発・周知活動を行い、施設利用率を高めていけるよう努めてまいります。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rPh sb="187" eb="188">
      <t>ヒク</t>
    </rPh>
    <rPh sb="255" eb="256">
      <t>タカ</t>
    </rPh>
    <rPh sb="257" eb="259">
      <t>スウチ</t>
    </rPh>
    <phoneticPr fontId="4"/>
  </si>
  <si>
    <t>　令和元年度に施設及び管路等の機能診断調査と機能保全計画（長期的な改修計画）の策定を行い、令和３年度はマンホールポンプ緊急通報装置の更新を行いました。
　今後も引続き、老朽化により発生する改修経費も想定した計画的な老朽化対策に取り組んでまいります。</t>
    <rPh sb="1" eb="3">
      <t>レイワ</t>
    </rPh>
    <rPh sb="3" eb="4">
      <t>モト</t>
    </rPh>
    <rPh sb="22" eb="24">
      <t>キノウ</t>
    </rPh>
    <rPh sb="24" eb="26">
      <t>ホゼン</t>
    </rPh>
    <rPh sb="26" eb="28">
      <t>ケイカク</t>
    </rPh>
    <rPh sb="80" eb="82">
      <t>ヒキツヅ</t>
    </rPh>
    <phoneticPr fontId="4"/>
  </si>
  <si>
    <t>　本市の漁業集落排水事業は、本市の芳養地域で行われている事業です。
　平成21年９月全域供用開始から平成28年度までは加入戸数も増加傾向で料金収入も徐々に増加しましたが、平成29年度以降の料金収入は横ばいとなっており、更なる接続促進の啓発及び周知活動に努めるとともに、令和元年度に行った機能診断調査・機能保全計画（長期的な改修計画）に基づき、計画的かつ効率的な施設の維持管理を行い、地域の生活環境の向上を図り、経営の安定化に努めてまいります。</t>
    <rPh sb="50" eb="52">
      <t>ヘイセイ</t>
    </rPh>
    <rPh sb="85" eb="87">
      <t>ヘイセイ</t>
    </rPh>
    <rPh sb="89" eb="91">
      <t>ネンド</t>
    </rPh>
    <rPh sb="91" eb="93">
      <t>イコウ</t>
    </rPh>
    <rPh sb="94" eb="96">
      <t>リョウキン</t>
    </rPh>
    <rPh sb="96" eb="98">
      <t>シュウニュウ</t>
    </rPh>
    <rPh sb="99" eb="10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</si>
</sst>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1.1200000000000001</c:v>
                </c:pt>
                <c:pt idx="2">
                  <c:v>0.28999999999999998</c:v>
                </c:pt>
                <c:pt idx="3" formatCode="#,##0.00;&quot;△&quot;#,##0.00">
                  <c:v>0</c:v>
                </c:pt>
                <c:pt idx="4" formatCode="#,##0.00;&quot;△&quot;#,##0.00">
                  <c:v>0</c:v>
                </c:pt>
              </c:numCache>
            </c:numRef>
          </c:val>
          <c:extLst>
            <c:ext xmlns:c16="http://schemas.microsoft.com/office/drawing/2014/chart" uri="{C3380CC4-5D6E-409C-BE32-E72D297353CC}">
              <c16:uniqueId val="{00000000-7D4A-498A-A8A1-B5990546F3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formatCode="#,##0.00;&quot;△&quot;#,##0.00">
                  <c:v>0</c:v>
                </c:pt>
                <c:pt idx="4" formatCode="#,##0.00;&quot;△&quot;#,##0.00">
                  <c:v>0</c:v>
                </c:pt>
              </c:numCache>
            </c:numRef>
          </c:val>
          <c:smooth val="0"/>
          <c:extLst>
            <c:ext xmlns:c16="http://schemas.microsoft.com/office/drawing/2014/chart" uri="{C3380CC4-5D6E-409C-BE32-E72D297353CC}">
              <c16:uniqueId val="{00000001-7D4A-498A-A8A1-B5990546F3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34.36</c:v>
                </c:pt>
                <c:pt idx="1">
                  <c:v>33.92</c:v>
                </c:pt>
                <c:pt idx="2">
                  <c:v>33.92</c:v>
                </c:pt>
                <c:pt idx="3">
                  <c:v>32.75</c:v>
                </c:pt>
                <c:pt idx="4">
                  <c:v>31.87</c:v>
                </c:pt>
              </c:numCache>
            </c:numRef>
          </c:val>
          <c:extLst>
            <c:ext xmlns:c16="http://schemas.microsoft.com/office/drawing/2014/chart" uri="{C3380CC4-5D6E-409C-BE32-E72D297353CC}">
              <c16:uniqueId val="{00000000-C2C5-45AF-95BD-1C53CE6740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29.12</c:v>
                </c:pt>
                <c:pt idx="4">
                  <c:v>29.1</c:v>
                </c:pt>
              </c:numCache>
            </c:numRef>
          </c:val>
          <c:smooth val="0"/>
          <c:extLst>
            <c:ext xmlns:c16="http://schemas.microsoft.com/office/drawing/2014/chart" uri="{C3380CC4-5D6E-409C-BE32-E72D297353CC}">
              <c16:uniqueId val="{00000001-C2C5-45AF-95BD-1C53CE6740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57.94</c:v>
                </c:pt>
                <c:pt idx="1">
                  <c:v>58.89</c:v>
                </c:pt>
                <c:pt idx="2">
                  <c:v>61.09</c:v>
                </c:pt>
                <c:pt idx="3">
                  <c:v>60.97</c:v>
                </c:pt>
                <c:pt idx="4">
                  <c:v>61.96</c:v>
                </c:pt>
              </c:numCache>
            </c:numRef>
          </c:val>
          <c:extLst>
            <c:ext xmlns:c16="http://schemas.microsoft.com/office/drawing/2014/chart" uri="{C3380CC4-5D6E-409C-BE32-E72D297353CC}">
              <c16:uniqueId val="{00000000-1369-46BB-A14F-59DB0A43D9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64.42</c:v>
                </c:pt>
                <c:pt idx="4">
                  <c:v>63.84</c:v>
                </c:pt>
              </c:numCache>
            </c:numRef>
          </c:val>
          <c:smooth val="0"/>
          <c:extLst>
            <c:ext xmlns:c16="http://schemas.microsoft.com/office/drawing/2014/chart" uri="{C3380CC4-5D6E-409C-BE32-E72D297353CC}">
              <c16:uniqueId val="{00000001-1369-46BB-A14F-59DB0A43D9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100.08</c:v>
                </c:pt>
                <c:pt idx="1">
                  <c:v>99.41</c:v>
                </c:pt>
                <c:pt idx="2">
                  <c:v>100.65</c:v>
                </c:pt>
                <c:pt idx="3">
                  <c:v>100</c:v>
                </c:pt>
                <c:pt idx="4">
                  <c:v>100.08</c:v>
                </c:pt>
              </c:numCache>
            </c:numRef>
          </c:val>
          <c:extLst>
            <c:ext xmlns:c16="http://schemas.microsoft.com/office/drawing/2014/chart" uri="{C3380CC4-5D6E-409C-BE32-E72D297353CC}">
              <c16:uniqueId val="{00000000-49B1-414E-9E05-5DD78AC24D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B1-414E-9E05-5DD78AC24D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48-4F7E-97F5-F715B43D83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8-4F7E-97F5-F715B43D83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57-44FB-A397-E3F85F7A77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57-44FB-A397-E3F85F7A77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BE-4839-885F-222780A3B2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E-4839-885F-222780A3B2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E6-4E60-B087-685CE0D35D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E6-4E60-B087-685CE0D35D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E3-49EE-BC2B-0892CD6D25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1867.86</c:v>
                </c:pt>
                <c:pt idx="4">
                  <c:v>1786.64</c:v>
                </c:pt>
              </c:numCache>
            </c:numRef>
          </c:val>
          <c:smooth val="0"/>
          <c:extLst>
            <c:ext xmlns:c16="http://schemas.microsoft.com/office/drawing/2014/chart" uri="{C3380CC4-5D6E-409C-BE32-E72D297353CC}">
              <c16:uniqueId val="{00000001-22E3-49EE-BC2B-0892CD6D25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69.69</c:v>
                </c:pt>
                <c:pt idx="1">
                  <c:v>43.98</c:v>
                </c:pt>
                <c:pt idx="2">
                  <c:v>51.63</c:v>
                </c:pt>
                <c:pt idx="3">
                  <c:v>70.819999999999993</c:v>
                </c:pt>
                <c:pt idx="4">
                  <c:v>68.400000000000006</c:v>
                </c:pt>
              </c:numCache>
            </c:numRef>
          </c:val>
          <c:extLst>
            <c:ext xmlns:c16="http://schemas.microsoft.com/office/drawing/2014/chart" uri="{C3380CC4-5D6E-409C-BE32-E72D297353CC}">
              <c16:uniqueId val="{00000000-177F-4D80-BEAF-E185DF087E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46.93</c:v>
                </c:pt>
                <c:pt idx="4">
                  <c:v>46.93</c:v>
                </c:pt>
              </c:numCache>
            </c:numRef>
          </c:val>
          <c:smooth val="0"/>
          <c:extLst>
            <c:ext xmlns:c16="http://schemas.microsoft.com/office/drawing/2014/chart" uri="{C3380CC4-5D6E-409C-BE32-E72D297353CC}">
              <c16:uniqueId val="{00000001-177F-4D80-BEAF-E185DF087E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251.78</c:v>
                </c:pt>
                <c:pt idx="1">
                  <c:v>393.5</c:v>
                </c:pt>
                <c:pt idx="2">
                  <c:v>338.52</c:v>
                </c:pt>
                <c:pt idx="3">
                  <c:v>261.27</c:v>
                </c:pt>
                <c:pt idx="4">
                  <c:v>280.56</c:v>
                </c:pt>
              </c:numCache>
            </c:numRef>
          </c:val>
          <c:extLst>
            <c:ext xmlns:c16="http://schemas.microsoft.com/office/drawing/2014/chart" uri="{C3380CC4-5D6E-409C-BE32-E72D297353CC}">
              <c16:uniqueId val="{00000000-F032-4973-86F2-3EE267EDFA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346.96</c:v>
                </c:pt>
                <c:pt idx="4">
                  <c:v>345.6</c:v>
                </c:pt>
              </c:numCache>
            </c:numRef>
          </c:val>
          <c:smooth val="0"/>
          <c:extLst>
            <c:ext xmlns:c16="http://schemas.microsoft.com/office/drawing/2014/chart" uri="{C3380CC4-5D6E-409C-BE32-E72D297353CC}">
              <c16:uniqueId val="{00000001-F032-4973-86F2-3EE267EDFA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和歌山県　田辺市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H3</v>
      </c>
      <c r="X8" s="40"/>
      <c r="Y8" s="40"/>
      <c r="Z8" s="40"/>
      <c r="AA8" s="40"/>
      <c r="AB8" s="40"/>
      <c r="AC8" s="40"/>
      <c r="AD8" s="41" t="str">
        <f>データ!$M$6</f>
        <v>非設置</v>
      </c>
      <c r="AE8" s="41"/>
      <c r="AF8" s="41"/>
      <c r="AG8" s="41"/>
      <c r="AH8" s="41"/>
      <c r="AI8" s="41"/>
      <c r="AJ8" s="41"/>
      <c r="AK8" s="3"/>
      <c r="AL8" s="42">
        <f>データ!S6</f>
        <v>70880</v>
      </c>
      <c r="AM8" s="42"/>
      <c r="AN8" s="42"/>
      <c r="AO8" s="42"/>
      <c r="AP8" s="42"/>
      <c r="AQ8" s="42"/>
      <c r="AR8" s="42"/>
      <c r="AS8" s="42"/>
      <c r="AT8" s="35">
        <f>データ!T6</f>
        <v>1026.9100000000001</v>
      </c>
      <c r="AU8" s="35"/>
      <c r="AV8" s="35"/>
      <c r="AW8" s="35"/>
      <c r="AX8" s="35"/>
      <c r="AY8" s="35"/>
      <c r="AZ8" s="35"/>
      <c r="BA8" s="35"/>
      <c r="BB8" s="35">
        <f>データ!U6</f>
        <v>69.02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2.65</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1864</v>
      </c>
      <c r="AM10" s="42"/>
      <c r="AN10" s="42"/>
      <c r="AO10" s="42"/>
      <c r="AP10" s="42"/>
      <c r="AQ10" s="42"/>
      <c r="AR10" s="42"/>
      <c r="AS10" s="42"/>
      <c r="AT10" s="35">
        <f>データ!W6</f>
        <v>1.01</v>
      </c>
      <c r="AU10" s="35"/>
      <c r="AV10" s="35"/>
      <c r="AW10" s="35"/>
      <c r="AX10" s="35"/>
      <c r="AY10" s="35"/>
      <c r="AZ10" s="35"/>
      <c r="BA10" s="35"/>
      <c r="BB10" s="35">
        <f>データ!X6</f>
        <v>1845.54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26</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116</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44</v>
      </c>
      <c r="O86" s="12" t="str">
        <f>データ!EO6</f>
        <v>【0.01】</v>
      </c>
    </row>
  </sheetData>
  <sheetProtection algorithmName="SHA-512" hashValue="vvliNEdc+/3K9Zb7zKmjvJE/CyX7SMANk1gYTPRcBov9qaeh1Pg0CuNfriKXgoX2Ijjek4ZY2VTmMyvP4rtLTw==" saltValue="pLyNDDvHH0ppaGBiTcXjp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302066</v>
      </c>
      <c r="D6" s="19">
        <f t="shared" si="3"/>
        <v>47</v>
      </c>
      <c r="E6" s="19">
        <f t="shared" si="3"/>
        <v>17</v>
      </c>
      <c r="F6" s="19">
        <f t="shared" si="3"/>
        <v>6</v>
      </c>
      <c r="G6" s="19">
        <f t="shared" si="3"/>
        <v>0</v>
      </c>
      <c r="H6" s="19" t="str">
        <f t="shared" si="3"/>
        <v>和歌山県　田辺市</v>
      </c>
      <c r="I6" s="19" t="str">
        <f t="shared" si="3"/>
        <v>法非適用</v>
      </c>
      <c r="J6" s="19" t="str">
        <f t="shared" si="3"/>
        <v>下水道事業</v>
      </c>
      <c r="K6" s="19" t="str">
        <f t="shared" si="3"/>
        <v>漁業集落排水</v>
      </c>
      <c r="L6" s="19" t="str">
        <f t="shared" si="3"/>
        <v>H3</v>
      </c>
      <c r="M6" s="19" t="str">
        <f t="shared" si="3"/>
        <v>非設置</v>
      </c>
      <c r="N6" s="20" t="str">
        <f t="shared" si="3"/>
        <v>-</v>
      </c>
      <c r="O6" s="20" t="str">
        <f t="shared" si="3"/>
        <v>該当数値なし</v>
      </c>
      <c r="P6" s="20">
        <f t="shared" si="3"/>
        <v>2.65</v>
      </c>
      <c r="Q6" s="20">
        <f t="shared" si="3"/>
        <v>100</v>
      </c>
      <c r="R6" s="20">
        <f t="shared" si="3"/>
        <v>3850</v>
      </c>
      <c r="S6" s="20">
        <f t="shared" si="3"/>
        <v>70880</v>
      </c>
      <c r="T6" s="20">
        <f t="shared" si="3"/>
        <v>1026.9100000000001</v>
      </c>
      <c r="U6" s="20">
        <f t="shared" si="3"/>
        <v>69.02</v>
      </c>
      <c r="V6" s="20">
        <f t="shared" si="3"/>
        <v>1864</v>
      </c>
      <c r="W6" s="20">
        <f t="shared" si="3"/>
        <v>1.01</v>
      </c>
      <c r="X6" s="20">
        <f t="shared" si="3"/>
        <v>1845.54</v>
      </c>
      <c r="Y6" s="21">
        <f>IF(Y7="",NA(),Y7)</f>
        <v>100.08</v>
      </c>
      <c r="Z6" s="21">
        <f t="shared" ref="Z6:AH6" si="4">IF(Z7="",NA(),Z7)</f>
        <v>99.41</v>
      </c>
      <c r="AA6" s="21">
        <f t="shared" si="4"/>
        <v>100.65</v>
      </c>
      <c r="AB6" s="21">
        <f t="shared" si="4"/>
        <v>100</v>
      </c>
      <c r="AC6" s="21">
        <f t="shared" si="4"/>
        <v>100.08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1491.92</v>
      </c>
      <c r="BL6" s="21">
        <f t="shared" si="7"/>
        <v>1756.26</v>
      </c>
      <c r="BM6" s="21">
        <f t="shared" si="7"/>
        <v>1864.29</v>
      </c>
      <c r="BN6" s="21">
        <f t="shared" si="7"/>
        <v>1867.86</v>
      </c>
      <c r="BO6" s="21">
        <f t="shared" si="7"/>
        <v>1786.64</v>
      </c>
      <c r="BP6" s="20" t="str">
        <f>IF(BP7="","",IF(BP7="-","【-】","【"&amp;SUBSTITUTE(TEXT(BP7,"#,##0.00"),"-","△")&amp;"】"))</f>
        <v>【974.72】</v>
      </c>
      <c r="BQ6" s="21">
        <f>IF(BQ7="",NA(),BQ7)</f>
        <v>69.69</v>
      </c>
      <c r="BR6" s="21">
        <f t="shared" ref="BR6:BZ6" si="8">IF(BR7="",NA(),BR7)</f>
        <v>43.98</v>
      </c>
      <c r="BS6" s="21">
        <f t="shared" si="8"/>
        <v>51.63</v>
      </c>
      <c r="BT6" s="21">
        <f t="shared" si="8"/>
        <v>70.819999999999993</v>
      </c>
      <c r="BU6" s="21">
        <f t="shared" si="8"/>
        <v>68.400000000000006</v>
      </c>
      <c r="BV6" s="21">
        <f t="shared" si="8"/>
        <v>46.77</v>
      </c>
      <c r="BW6" s="21">
        <f t="shared" si="8"/>
        <v>45.78</v>
      </c>
      <c r="BX6" s="21">
        <f t="shared" si="8"/>
        <v>51.32</v>
      </c>
      <c r="BY6" s="21">
        <f t="shared" si="8"/>
        <v>46.93</v>
      </c>
      <c r="BZ6" s="21">
        <f t="shared" si="8"/>
        <v>46.93</v>
      </c>
      <c r="CA6" s="20" t="str">
        <f>IF(CA7="","",IF(CA7="-","【-】","【"&amp;SUBSTITUTE(TEXT(CA7,"#,##0.00"),"-","△")&amp;"】"))</f>
        <v>【44.22】</v>
      </c>
      <c r="CB6" s="21">
        <f>IF(CB7="",NA(),CB7)</f>
        <v>251.78</v>
      </c>
      <c r="CC6" s="21">
        <f t="shared" ref="CC6:CK6" si="9">IF(CC7="",NA(),CC7)</f>
        <v>393.5</v>
      </c>
      <c r="CD6" s="21">
        <f t="shared" si="9"/>
        <v>338.52</v>
      </c>
      <c r="CE6" s="21">
        <f t="shared" si="9"/>
        <v>261.27</v>
      </c>
      <c r="CF6" s="21">
        <f t="shared" si="9"/>
        <v>280.56</v>
      </c>
      <c r="CG6" s="21">
        <f t="shared" si="9"/>
        <v>348.75</v>
      </c>
      <c r="CH6" s="21">
        <f t="shared" si="9"/>
        <v>367.7</v>
      </c>
      <c r="CI6" s="21">
        <f t="shared" si="9"/>
        <v>329.91</v>
      </c>
      <c r="CJ6" s="21">
        <f t="shared" si="9"/>
        <v>346.96</v>
      </c>
      <c r="CK6" s="21">
        <f t="shared" si="9"/>
        <v>345.6</v>
      </c>
      <c r="CL6" s="20" t="str">
        <f>IF(CL7="","",IF(CL7="-","【-】","【"&amp;SUBSTITUTE(TEXT(CL7,"#,##0.00"),"-","△")&amp;"】"))</f>
        <v>【392.85】</v>
      </c>
      <c r="CM6" s="21">
        <f>IF(CM7="",NA(),CM7)</f>
        <v>34.36</v>
      </c>
      <c r="CN6" s="21">
        <f t="shared" ref="CN6:CV6" si="10">IF(CN7="",NA(),CN7)</f>
        <v>33.92</v>
      </c>
      <c r="CO6" s="21">
        <f t="shared" si="10"/>
        <v>33.92</v>
      </c>
      <c r="CP6" s="21">
        <f t="shared" si="10"/>
        <v>32.75</v>
      </c>
      <c r="CQ6" s="21">
        <f t="shared" si="10"/>
        <v>31.87</v>
      </c>
      <c r="CR6" s="21">
        <f t="shared" si="10"/>
        <v>29.8</v>
      </c>
      <c r="CS6" s="21">
        <f t="shared" si="10"/>
        <v>29.43</v>
      </c>
      <c r="CT6" s="21">
        <f t="shared" si="10"/>
        <v>26.7</v>
      </c>
      <c r="CU6" s="21">
        <f t="shared" si="10"/>
        <v>29.12</v>
      </c>
      <c r="CV6" s="21">
        <f t="shared" si="10"/>
        <v>29.1</v>
      </c>
      <c r="CW6" s="20" t="str">
        <f>IF(CW7="","",IF(CW7="-","【-】","【"&amp;SUBSTITUTE(TEXT(CW7,"#,##0.00"),"-","△")&amp;"】"))</f>
        <v>【32.23】</v>
      </c>
      <c r="CX6" s="21">
        <f>IF(CX7="",NA(),CX7)</f>
        <v>57.94</v>
      </c>
      <c r="CY6" s="21">
        <f t="shared" ref="CY6:DG6" si="11">IF(CY7="",NA(),CY7)</f>
        <v>58.89</v>
      </c>
      <c r="CZ6" s="21">
        <f t="shared" si="11"/>
        <v>61.09</v>
      </c>
      <c r="DA6" s="21">
        <f t="shared" si="11"/>
        <v>60.97</v>
      </c>
      <c r="DB6" s="21">
        <f t="shared" si="11"/>
        <v>61.96</v>
      </c>
      <c r="DC6" s="21">
        <f t="shared" si="11"/>
        <v>66.95</v>
      </c>
      <c r="DD6" s="21">
        <f t="shared" si="11"/>
        <v>66.33</v>
      </c>
      <c r="DE6" s="21">
        <f t="shared" si="11"/>
        <v>66.459999999999994</v>
      </c>
      <c r="DF6" s="21">
        <f t="shared" si="11"/>
        <v>64.42</v>
      </c>
      <c r="DG6" s="21">
        <f t="shared" si="11"/>
        <v>63.84</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1.1200000000000001</v>
      </c>
      <c r="EG6" s="21">
        <f t="shared" si="14"/>
        <v>0.28999999999999998</v>
      </c>
      <c r="EH6" s="20">
        <f t="shared" si="14"/>
        <v>0</v>
      </c>
      <c r="EI6" s="20">
        <f t="shared" si="14"/>
        <v>0</v>
      </c>
      <c r="EJ6" s="20">
        <f t="shared" si="14"/>
        <v>0</v>
      </c>
      <c r="EK6" s="21">
        <f t="shared" si="14"/>
        <v>0.26</v>
      </c>
      <c r="EL6" s="21">
        <f t="shared" si="14"/>
        <v>0.04</v>
      </c>
      <c r="EM6" s="20">
        <f t="shared" si="14"/>
        <v>0</v>
      </c>
      <c r="EN6" s="20">
        <f t="shared" si="14"/>
        <v>0</v>
      </c>
      <c r="EO6" s="20" t="str">
        <f>IF(EO7="","",IF(EO7="-","【-】","【"&amp;SUBSTITUTE(TEXT(EO7,"#,##0.00"),"-","△")&amp;"】"))</f>
        <v>【0.01】</v>
      </c>
    </row>
    <row r="7" spans="1:145" s="22" customFormat="1" x14ac:dyDescent="0.2">
      <c r="A7" s="14"/>
      <c r="B7" s="23">
        <v>2021</v>
      </c>
      <c r="C7" s="23">
        <v>302066</v>
      </c>
      <c r="D7" s="23">
        <v>47</v>
      </c>
      <c r="E7" s="23">
        <v>17</v>
      </c>
      <c r="F7" s="23">
        <v>6</v>
      </c>
      <c r="G7" s="23">
        <v>0</v>
      </c>
      <c r="H7" s="23" t="s">
        <v>98</v>
      </c>
      <c r="I7" s="23" t="s">
        <v>99</v>
      </c>
      <c r="J7" s="23" t="s">
        <v>100</v>
      </c>
      <c r="K7" s="23" t="s">
        <v>101</v>
      </c>
      <c r="L7" s="23" t="s">
        <v>102</v>
      </c>
      <c r="M7" s="23" t="s">
        <v>103</v>
      </c>
      <c r="N7" s="24" t="s">
        <v>104</v>
      </c>
      <c r="O7" s="24" t="s">
        <v>105</v>
      </c>
      <c r="P7" s="24">
        <v>2.65</v>
      </c>
      <c r="Q7" s="24">
        <v>100</v>
      </c>
      <c r="R7" s="24">
        <v>3850</v>
      </c>
      <c r="S7" s="24">
        <v>70880</v>
      </c>
      <c r="T7" s="24">
        <v>1026.9100000000001</v>
      </c>
      <c r="U7" s="24">
        <v>69.02</v>
      </c>
      <c r="V7" s="24">
        <v>1864</v>
      </c>
      <c r="W7" s="24">
        <v>1.01</v>
      </c>
      <c r="X7" s="24">
        <v>1845.54</v>
      </c>
      <c r="Y7" s="24">
        <v>100.08</v>
      </c>
      <c r="Z7" s="24">
        <v>99.41</v>
      </c>
      <c r="AA7" s="24">
        <v>100.65</v>
      </c>
      <c r="AB7" s="24">
        <v>100</v>
      </c>
      <c r="AC7" s="24">
        <v>100.08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1491.92</v>
      </c>
      <c r="BL7" s="24">
        <v>1756.26</v>
      </c>
      <c r="BM7" s="24">
        <v>1864.29</v>
      </c>
      <c r="BN7" s="24">
        <v>1867.86</v>
      </c>
      <c r="BO7" s="24">
        <v>1786.64</v>
      </c>
      <c r="BP7" s="24">
        <v>974.72</v>
      </c>
      <c r="BQ7" s="24">
        <v>69.69</v>
      </c>
      <c r="BR7" s="24">
        <v>43.98</v>
      </c>
      <c r="BS7" s="24">
        <v>51.63</v>
      </c>
      <c r="BT7" s="24">
        <v>70.819999999999993</v>
      </c>
      <c r="BU7" s="24">
        <v>68.400000000000006</v>
      </c>
      <c r="BV7" s="24">
        <v>46.77</v>
      </c>
      <c r="BW7" s="24">
        <v>45.78</v>
      </c>
      <c r="BX7" s="24">
        <v>51.32</v>
      </c>
      <c r="BY7" s="24">
        <v>46.93</v>
      </c>
      <c r="BZ7" s="24">
        <v>46.93</v>
      </c>
      <c r="CA7" s="24">
        <v>44.22</v>
      </c>
      <c r="CB7" s="24">
        <v>251.78</v>
      </c>
      <c r="CC7" s="24">
        <v>393.5</v>
      </c>
      <c r="CD7" s="24">
        <v>338.52</v>
      </c>
      <c r="CE7" s="24">
        <v>261.27</v>
      </c>
      <c r="CF7" s="24">
        <v>280.56</v>
      </c>
      <c r="CG7" s="24">
        <v>348.75</v>
      </c>
      <c r="CH7" s="24">
        <v>367.7</v>
      </c>
      <c r="CI7" s="24">
        <v>329.91</v>
      </c>
      <c r="CJ7" s="24">
        <v>346.96</v>
      </c>
      <c r="CK7" s="24">
        <v>345.6</v>
      </c>
      <c r="CL7" s="24">
        <v>392.85</v>
      </c>
      <c r="CM7" s="24">
        <v>34.36</v>
      </c>
      <c r="CN7" s="24">
        <v>33.92</v>
      </c>
      <c r="CO7" s="24">
        <v>33.92</v>
      </c>
      <c r="CP7" s="24">
        <v>32.75</v>
      </c>
      <c r="CQ7" s="24">
        <v>31.87</v>
      </c>
      <c r="CR7" s="24">
        <v>29.8</v>
      </c>
      <c r="CS7" s="24">
        <v>29.43</v>
      </c>
      <c r="CT7" s="24">
        <v>26.7</v>
      </c>
      <c r="CU7" s="24">
        <v>29.12</v>
      </c>
      <c r="CV7" s="24">
        <v>29.1</v>
      </c>
      <c r="CW7" s="24">
        <v>32.229999999999997</v>
      </c>
      <c r="CX7" s="24">
        <v>57.94</v>
      </c>
      <c r="CY7" s="24">
        <v>58.89</v>
      </c>
      <c r="CZ7" s="24">
        <v>61.09</v>
      </c>
      <c r="DA7" s="24">
        <v>60.97</v>
      </c>
      <c r="DB7" s="24">
        <v>61.96</v>
      </c>
      <c r="DC7" s="24">
        <v>66.95</v>
      </c>
      <c r="DD7" s="24">
        <v>66.33</v>
      </c>
      <c r="DE7" s="24">
        <v>66.459999999999994</v>
      </c>
      <c r="DF7" s="24">
        <v>64.42</v>
      </c>
      <c r="DG7" s="24">
        <v>63.84</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1.1200000000000001</v>
      </c>
      <c r="EG7" s="24">
        <v>0.28999999999999998</v>
      </c>
      <c r="EH7" s="24">
        <v>0</v>
      </c>
      <c r="EI7" s="24">
        <v>0</v>
      </c>
      <c r="EJ7" s="24">
        <v>0</v>
      </c>
      <c r="EK7" s="24">
        <v>0.26</v>
      </c>
      <c r="EL7" s="24">
        <v>0.04</v>
      </c>
      <c r="EM7" s="24">
        <v>0</v>
      </c>
      <c r="EN7" s="24">
        <v>0</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2023-01-31T14:00:20Z</cp:lastPrinted>
  <dcterms:created xsi:type="dcterms:W3CDTF">2022-12-01T02:03:09Z</dcterms:created>
  <dcterms:modified xsi:type="dcterms:W3CDTF">2023-02-21T01:06:53Z</dcterms:modified>
  <cp:category/>
</cp:coreProperties>
</file>