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A91ACFAB-F500-4539-9B9C-BC998A696C28}" xr6:coauthVersionLast="47" xr6:coauthVersionMax="47" xr10:uidLastSave="{00000000-0000-0000-0000-000000000000}"/>
  <workbookProtection workbookAlgorithmName="SHA-512" workbookHashValue="7+0mk4OHfWlNCjmFZl2MU7gq/F1bU5j6c9Pd+NKTqYAV/mdg/RhZ4VcGkV4PvxlcWNq9KxzotHcE0eSGU0RnhQ==" workbookSaltValue="19eRAvct+VbH5xBeK6+4l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I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<sst xmlns="http://schemas.openxmlformats.org/spreadsheetml/2006/main" count="247" uniqueCount="120">
  <si>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</si>
  <si>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</si>
  <si>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</si>
  <si>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</si>
  <si>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</si>
  <si>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</si>
  <si>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</si>
  <si>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</si>
  <si>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</si>
  <si>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</si>
  <si>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</si>
  <si>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</si>
  <si>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</si>
  <si>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</si>
  <si>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</si>
  <si>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</si>
  <si>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</si>
  <si>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</si>
  <si>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</si>
  <si>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</si>
  <si>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</si>
  <si>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</si>
  <si>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</si>
  <si>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</si>
  <si>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</si>
  <si>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</si>
  <si>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</si>
  <si>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</si>
  <si>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</si>
  <si>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</si>
  <si>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</si>
  <si>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</si>
  <si>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</si>
  <si>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</si>
  <si>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</si>
  <si>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</si>
  <si>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</si>
  <si>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</si>
  <si>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</si>
  <si>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</si>
  <si>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</si>
  <si>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</si>
  <si>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</si>
  <si>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</si>
  <si>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</si>
  <si>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</si>
  <si>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</si>
  <si>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</si>
  <si>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</si>
  <si>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</si>
  <si>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</si>
  <si>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</si>
  <si>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</si>
  <si>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</si>
  <si>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</si>
  <si>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</si>
  <si>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</si>
  <si>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</si>
  <si>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</si>
  <si>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</si>
  <si>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</si>
  <si>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</si>
  <si>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</si>
  <si>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</si>
  <si>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</si>
  <si>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</si>
  <si>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</si>
  <si>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</si>
  <si>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</si>
  <si>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</si>
  <si>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</si>
  <si>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</si>
  <si>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</si>
  <si>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</si>
  <si>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</si>
  <si>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</si>
  <si>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</si>
  <si>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</si>
  <si>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</si>
  <si>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</si>
  <si>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</si>
  <si>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</si>
  <si>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</si>
  <si>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</si>
  <si>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</si>
  <si>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</si>
  <si>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</si>
  <si>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</si>
  <si>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</si>
  <si>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</si>
  <si>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</si>
  <si>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</si>
  <si>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</si>
  <si>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</si>
  <si>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</si>
  <si>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</si>
  <si>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</si>
  <si>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</si>
  <si>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</si>
  <si>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</si>
  <si>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</si>
  <si>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</si>
  <si>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</si>
  <si>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</si>
  <si>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</si>
  <si>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</si>
  <si>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</si>
  <si>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</si>
  <si>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</si>
  <si>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</si>
  <si>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</si>
  <si>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</si>
  <si>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</si>
  <si>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</si>
  <si>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</si>
  <si>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</si>
  <si>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</si>
  <si>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全域供用開始が平成21年度からであり施設の大きな改修はありません。管路施設については、各個人の管理となります。</t>
  </si>
  <si>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</si>
  <si>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平均値を下回っていましたが、令和４年度は汚水処理費が増加したことにより平均値を上回っています。なお、水洗化率が100％であるため、維持管理経費の節減により経営改善に努めてまいります。
　水洗化率は100％となっており、今後もこの水準の維持に努めてまいります。</t>
    <rPh sb="181" eb="183">
      <t>ルイジ</t>
    </rPh>
    <rPh sb="183" eb="185">
      <t>ダンタイ</t>
    </rPh>
    <rPh sb="185" eb="188">
      <t>ヘイキンチ</t>
    </rPh>
    <rPh sb="189" eb="191">
      <t>シタマワ</t>
    </rPh>
    <rPh sb="199" eb="201">
      <t>レイワ</t>
    </rPh>
    <rPh sb="202" eb="204">
      <t>ネンド</t>
    </rPh>
    <rPh sb="205" eb="207">
      <t>オスイ</t>
    </rPh>
    <rPh sb="207" eb="209">
      <t>ショリ</t>
    </rPh>
    <rPh sb="209" eb="210">
      <t>ヒ</t>
    </rPh>
    <rPh sb="211" eb="213">
      <t>ゾウカ</t>
    </rPh>
    <rPh sb="220" eb="223">
      <t>ヘイキンチ</t>
    </rPh>
    <rPh sb="224" eb="226">
      <t>ウワマワ</t>
    </rPh>
    <rPh sb="262" eb="264">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</si>
</sst>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65-4FCC-B81F-2B18F33C7C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65-4FCC-B81F-2B18F33C7C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48.89</c:v>
                </c:pt>
                <c:pt idx="2">
                  <c:v>48.89</c:v>
                </c:pt>
                <c:pt idx="3">
                  <c:v>47.78</c:v>
                </c:pt>
                <c:pt idx="4">
                  <c:v>47.78</c:v>
                </c:pt>
              </c:numCache>
            </c:numRef>
          </c:val>
          <c:extLst>
            <c:ext xmlns:c16="http://schemas.microsoft.com/office/drawing/2014/chart" uri="{C3380CC4-5D6E-409C-BE32-E72D297353CC}">
              <c16:uniqueId val="{00000000-5646-45B1-BE1B-1B4249C14E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88.45</c:v>
                </c:pt>
              </c:numCache>
            </c:numRef>
          </c:val>
          <c:smooth val="0"/>
          <c:extLst>
            <c:ext xmlns:c16="http://schemas.microsoft.com/office/drawing/2014/chart" uri="{C3380CC4-5D6E-409C-BE32-E72D297353CC}">
              <c16:uniqueId val="{00000001-5646-45B1-BE1B-1B4249C14E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BB3-4BA0-B34C-A103C0A375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90.34</c:v>
                </c:pt>
              </c:numCache>
            </c:numRef>
          </c:val>
          <c:smooth val="0"/>
          <c:extLst>
            <c:ext xmlns:c16="http://schemas.microsoft.com/office/drawing/2014/chart" uri="{C3380CC4-5D6E-409C-BE32-E72D297353CC}">
              <c16:uniqueId val="{00000001-EBB3-4BA0-B34C-A103C0A375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100.38</c:v>
                </c:pt>
                <c:pt idx="1">
                  <c:v>100.71</c:v>
                </c:pt>
                <c:pt idx="2">
                  <c:v>99.63</c:v>
                </c:pt>
                <c:pt idx="3">
                  <c:v>99.76</c:v>
                </c:pt>
                <c:pt idx="4">
                  <c:v>96.17</c:v>
                </c:pt>
              </c:numCache>
            </c:numRef>
          </c:val>
          <c:extLst>
            <c:ext xmlns:c16="http://schemas.microsoft.com/office/drawing/2014/chart" uri="{C3380CC4-5D6E-409C-BE32-E72D297353CC}">
              <c16:uniqueId val="{00000000-8F64-421F-AE96-3D5CC757EB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4-421F-AE96-3D5CC757EB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A-40B9-B481-994CB238E0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A-40B9-B481-994CB238E0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6-4241-AB78-34B9E5A100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6-4241-AB78-34B9E5A100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B-49C4-91BA-AD8BCA704B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B-49C4-91BA-AD8BCA704B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1-468A-B4FE-C5B7050700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1-468A-B4FE-C5B7050700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77-4FA1-AC02-0E638C397F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294.08999999999997</c:v>
                </c:pt>
              </c:numCache>
            </c:numRef>
          </c:val>
          <c:smooth val="0"/>
          <c:extLst>
            <c:ext xmlns:c16="http://schemas.microsoft.com/office/drawing/2014/chart" uri="{C3380CC4-5D6E-409C-BE32-E72D297353CC}">
              <c16:uniqueId val="{00000001-6377-4FA1-AC02-0E638C397F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74.709999999999994</c:v>
                </c:pt>
                <c:pt idx="1">
                  <c:v>78.459999999999994</c:v>
                </c:pt>
                <c:pt idx="2">
                  <c:v>81.900000000000006</c:v>
                </c:pt>
                <c:pt idx="3">
                  <c:v>76.34</c:v>
                </c:pt>
                <c:pt idx="4">
                  <c:v>72.91</c:v>
                </c:pt>
              </c:numCache>
            </c:numRef>
          </c:val>
          <c:extLst>
            <c:ext xmlns:c16="http://schemas.microsoft.com/office/drawing/2014/chart" uri="{C3380CC4-5D6E-409C-BE32-E72D297353CC}">
              <c16:uniqueId val="{00000000-7AA9-4E39-B0C2-479EA943EF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59.01</c:v>
                </c:pt>
              </c:numCache>
            </c:numRef>
          </c:val>
          <c:smooth val="0"/>
          <c:extLst>
            <c:ext xmlns:c16="http://schemas.microsoft.com/office/drawing/2014/chart" uri="{C3380CC4-5D6E-409C-BE32-E72D297353CC}">
              <c16:uniqueId val="{00000001-7AA9-4E39-B0C2-479EA943EF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279.38</c:v>
                </c:pt>
                <c:pt idx="1">
                  <c:v>275.8</c:v>
                </c:pt>
                <c:pt idx="2">
                  <c:v>280.83999999999997</c:v>
                </c:pt>
                <c:pt idx="3">
                  <c:v>296.64999999999998</c:v>
                </c:pt>
                <c:pt idx="4">
                  <c:v>313.5</c:v>
                </c:pt>
              </c:numCache>
            </c:numRef>
          </c:val>
          <c:extLst>
            <c:ext xmlns:c16="http://schemas.microsoft.com/office/drawing/2014/chart" uri="{C3380CC4-5D6E-409C-BE32-E72D297353CC}">
              <c16:uniqueId val="{00000000-1283-4428-AF9E-607D07431C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291.82</c:v>
                </c:pt>
              </c:numCache>
            </c:numRef>
          </c:val>
          <c:smooth val="0"/>
          <c:extLst>
            <c:ext xmlns:c16="http://schemas.microsoft.com/office/drawing/2014/chart" uri="{C3380CC4-5D6E-409C-BE32-E72D297353CC}">
              <c16:uniqueId val="{00000001-1283-4428-AF9E-607D07431C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69716</v>
      </c>
      <c r="AM8" s="37"/>
      <c r="AN8" s="37"/>
      <c r="AO8" s="37"/>
      <c r="AP8" s="37"/>
      <c r="AQ8" s="37"/>
      <c r="AR8" s="37"/>
      <c r="AS8" s="37"/>
      <c r="AT8" s="38">
        <f>データ!T6</f>
        <v>1026.9100000000001</v>
      </c>
      <c r="AU8" s="38"/>
      <c r="AV8" s="38"/>
      <c r="AW8" s="38"/>
      <c r="AX8" s="38"/>
      <c r="AY8" s="38"/>
      <c r="AZ8" s="38"/>
      <c r="BA8" s="38"/>
      <c r="BB8" s="38">
        <f>データ!U6</f>
        <v>67.89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0.3</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207</v>
      </c>
      <c r="AM10" s="37"/>
      <c r="AN10" s="37"/>
      <c r="AO10" s="37"/>
      <c r="AP10" s="37"/>
      <c r="AQ10" s="37"/>
      <c r="AR10" s="37"/>
      <c r="AS10" s="37"/>
      <c r="AT10" s="38">
        <f>データ!W6</f>
        <v>25.25</v>
      </c>
      <c r="AU10" s="38"/>
      <c r="AV10" s="38"/>
      <c r="AW10" s="38"/>
      <c r="AX10" s="38"/>
      <c r="AY10" s="38"/>
      <c r="AZ10" s="38"/>
      <c r="BA10" s="38"/>
      <c r="BB10" s="38">
        <f>データ!X6</f>
        <v>8.1999999999999993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6J74jHLyBvs8G7V4wzDg53A+zOmMWoq2utKj4aCeEdY7FRjaIWeXAUrNDRpNwkO4qNjTIqrJQQu73RTC0P9R/A==" saltValue="6BaQUjE7Z78tkHx7mn8I0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302066</v>
      </c>
      <c r="D6" s="19">
        <f t="shared" si="3"/>
        <v>47</v>
      </c>
      <c r="E6" s="19">
        <f t="shared" si="3"/>
        <v>18</v>
      </c>
      <c r="F6" s="19">
        <f t="shared" si="3"/>
        <v>0</v>
      </c>
      <c r="G6" s="19">
        <f t="shared" si="3"/>
        <v>0</v>
      </c>
      <c r="H6" s="19" t="str">
        <f t="shared" si="3"/>
        <v>和歌山県　田辺市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0.3</v>
      </c>
      <c r="Q6" s="20">
        <f t="shared" si="3"/>
        <v>100</v>
      </c>
      <c r="R6" s="20">
        <f t="shared" si="3"/>
        <v>3850</v>
      </c>
      <c r="S6" s="20">
        <f t="shared" si="3"/>
        <v>69716</v>
      </c>
      <c r="T6" s="20">
        <f t="shared" si="3"/>
        <v>1026.9100000000001</v>
      </c>
      <c r="U6" s="20">
        <f t="shared" si="3"/>
        <v>67.89</v>
      </c>
      <c r="V6" s="20">
        <f t="shared" si="3"/>
        <v>207</v>
      </c>
      <c r="W6" s="20">
        <f t="shared" si="3"/>
        <v>25.25</v>
      </c>
      <c r="X6" s="20">
        <f t="shared" si="3"/>
        <v>8.1999999999999993</v>
      </c>
      <c r="Y6" s="21">
        <f>IF(Y7="",NA(),Y7)</f>
        <v>100.38</v>
      </c>
      <c r="Z6" s="21">
        <f t="shared" ref="Z6:AH6" si="4">IF(Z7="",NA(),Z7)</f>
        <v>100.71</v>
      </c>
      <c r="AA6" s="21">
        <f t="shared" si="4"/>
        <v>99.63</v>
      </c>
      <c r="AB6" s="21">
        <f t="shared" si="4"/>
        <v>99.76</v>
      </c>
      <c r="AC6" s="21">
        <f t="shared" si="4"/>
        <v>96.17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294.08999999999997</v>
      </c>
      <c r="BP6" s="20" t="str">
        <f>IF(BP7="","",IF(BP7="-","【-】","【"&amp;SUBSTITUTE(TEXT(BP7,"#,##0.00"),"-","△")&amp;"】"))</f>
        <v>【307.39】</v>
      </c>
      <c r="BQ6" s="21">
        <f>IF(BQ7="",NA(),BQ7)</f>
        <v>74.709999999999994</v>
      </c>
      <c r="BR6" s="21">
        <f t="shared" ref="BR6:BZ6" si="8">IF(BR7="",NA(),BR7)</f>
        <v>78.459999999999994</v>
      </c>
      <c r="BS6" s="21">
        <f t="shared" si="8"/>
        <v>81.900000000000006</v>
      </c>
      <c r="BT6" s="21">
        <f t="shared" si="8"/>
        <v>76.34</v>
      </c>
      <c r="BU6" s="21">
        <f t="shared" si="8"/>
        <v>72.91</v>
      </c>
      <c r="BV6" s="21">
        <f t="shared" si="8"/>
        <v>55.85</v>
      </c>
      <c r="BW6" s="21">
        <f t="shared" si="8"/>
        <v>53.23</v>
      </c>
      <c r="BX6" s="21">
        <f t="shared" si="8"/>
        <v>50.7</v>
      </c>
      <c r="BY6" s="21">
        <f t="shared" si="8"/>
        <v>48.13</v>
      </c>
      <c r="BZ6" s="21">
        <f t="shared" si="8"/>
        <v>59.01</v>
      </c>
      <c r="CA6" s="20" t="str">
        <f>IF(CA7="","",IF(CA7="-","【-】","【"&amp;SUBSTITUTE(TEXT(CA7,"#,##0.00"),"-","△")&amp;"】"))</f>
        <v>【57.03】</v>
      </c>
      <c r="CB6" s="21">
        <f>IF(CB7="",NA(),CB7)</f>
        <v>279.38</v>
      </c>
      <c r="CC6" s="21">
        <f t="shared" ref="CC6:CK6" si="9">IF(CC7="",NA(),CC7)</f>
        <v>275.8</v>
      </c>
      <c r="CD6" s="21">
        <f t="shared" si="9"/>
        <v>280.83999999999997</v>
      </c>
      <c r="CE6" s="21">
        <f t="shared" si="9"/>
        <v>296.64999999999998</v>
      </c>
      <c r="CF6" s="21">
        <f t="shared" si="9"/>
        <v>313.5</v>
      </c>
      <c r="CG6" s="21">
        <f t="shared" si="9"/>
        <v>287.91000000000003</v>
      </c>
      <c r="CH6" s="21">
        <f t="shared" si="9"/>
        <v>283.3</v>
      </c>
      <c r="CI6" s="21">
        <f t="shared" si="9"/>
        <v>289.81</v>
      </c>
      <c r="CJ6" s="21">
        <f t="shared" si="9"/>
        <v>301.54000000000002</v>
      </c>
      <c r="CK6" s="21">
        <f t="shared" si="9"/>
        <v>291.82</v>
      </c>
      <c r="CL6" s="20" t="str">
        <f>IF(CL7="","",IF(CL7="-","【-】","【"&amp;SUBSTITUTE(TEXT(CL7,"#,##0.00"),"-","△")&amp;"】"))</f>
        <v>【294.83】</v>
      </c>
      <c r="CM6" s="21">
        <f>IF(CM7="",NA(),CM7)</f>
        <v>50</v>
      </c>
      <c r="CN6" s="21">
        <f t="shared" ref="CN6:CV6" si="10">IF(CN7="",NA(),CN7)</f>
        <v>48.89</v>
      </c>
      <c r="CO6" s="21">
        <f t="shared" si="10"/>
        <v>48.89</v>
      </c>
      <c r="CP6" s="21">
        <f t="shared" si="10"/>
        <v>47.78</v>
      </c>
      <c r="CQ6" s="21">
        <f t="shared" si="10"/>
        <v>47.78</v>
      </c>
      <c r="CR6" s="21">
        <f t="shared" si="10"/>
        <v>54.93</v>
      </c>
      <c r="CS6" s="21">
        <f t="shared" si="10"/>
        <v>55.96</v>
      </c>
      <c r="CT6" s="21">
        <f t="shared" si="10"/>
        <v>56.45</v>
      </c>
      <c r="CU6" s="21">
        <f t="shared" si="10"/>
        <v>58.26</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302066</v>
      </c>
      <c r="D7" s="23">
        <v>47</v>
      </c>
      <c r="E7" s="23">
        <v>18</v>
      </c>
      <c r="F7" s="23">
        <v>0</v>
      </c>
      <c r="G7" s="23">
        <v>0</v>
      </c>
      <c r="H7" s="23" t="s">
        <v>98</v>
      </c>
      <c r="I7" s="23" t="s">
        <v>99</v>
      </c>
      <c r="J7" s="23" t="s">
        <v>100</v>
      </c>
      <c r="K7" s="23" t="s">
        <v>101</v>
      </c>
      <c r="L7" s="23" t="s">
        <v>102</v>
      </c>
      <c r="M7" s="23" t="s">
        <v>103</v>
      </c>
      <c r="N7" s="24" t="s">
        <v>104</v>
      </c>
      <c r="O7" s="24" t="s">
        <v>105</v>
      </c>
      <c r="P7" s="24">
        <v>0.3</v>
      </c>
      <c r="Q7" s="24">
        <v>100</v>
      </c>
      <c r="R7" s="24">
        <v>3850</v>
      </c>
      <c r="S7" s="24">
        <v>69716</v>
      </c>
      <c r="T7" s="24">
        <v>1026.9100000000001</v>
      </c>
      <c r="U7" s="24">
        <v>67.89</v>
      </c>
      <c r="V7" s="24">
        <v>207</v>
      </c>
      <c r="W7" s="24">
        <v>25.25</v>
      </c>
      <c r="X7" s="24">
        <v>8.1999999999999993</v>
      </c>
      <c r="Y7" s="24">
        <v>100.38</v>
      </c>
      <c r="Z7" s="24">
        <v>100.71</v>
      </c>
      <c r="AA7" s="24">
        <v>99.63</v>
      </c>
      <c r="AB7" s="24">
        <v>99.76</v>
      </c>
      <c r="AC7" s="24">
        <v>96.17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294.08999999999997</v>
      </c>
      <c r="BP7" s="24">
        <v>307.39</v>
      </c>
      <c r="BQ7" s="24">
        <v>74.709999999999994</v>
      </c>
      <c r="BR7" s="24">
        <v>78.459999999999994</v>
      </c>
      <c r="BS7" s="24">
        <v>81.900000000000006</v>
      </c>
      <c r="BT7" s="24">
        <v>76.34</v>
      </c>
      <c r="BU7" s="24">
        <v>72.91</v>
      </c>
      <c r="BV7" s="24">
        <v>55.85</v>
      </c>
      <c r="BW7" s="24">
        <v>53.23</v>
      </c>
      <c r="BX7" s="24">
        <v>50.7</v>
      </c>
      <c r="BY7" s="24">
        <v>48.13</v>
      </c>
      <c r="BZ7" s="24">
        <v>59.01</v>
      </c>
      <c r="CA7" s="24">
        <v>57.03</v>
      </c>
      <c r="CB7" s="24">
        <v>279.38</v>
      </c>
      <c r="CC7" s="24">
        <v>275.8</v>
      </c>
      <c r="CD7" s="24">
        <v>280.83999999999997</v>
      </c>
      <c r="CE7" s="24">
        <v>296.64999999999998</v>
      </c>
      <c r="CF7" s="24">
        <v>313.5</v>
      </c>
      <c r="CG7" s="24">
        <v>287.91000000000003</v>
      </c>
      <c r="CH7" s="24">
        <v>283.3</v>
      </c>
      <c r="CI7" s="24">
        <v>289.81</v>
      </c>
      <c r="CJ7" s="24">
        <v>301.54000000000002</v>
      </c>
      <c r="CK7" s="24">
        <v>291.82</v>
      </c>
      <c r="CL7" s="24">
        <v>294.83</v>
      </c>
      <c r="CM7" s="24">
        <v>50</v>
      </c>
      <c r="CN7" s="24">
        <v>48.89</v>
      </c>
      <c r="CO7" s="24">
        <v>48.89</v>
      </c>
      <c r="CP7" s="24">
        <v>47.78</v>
      </c>
      <c r="CQ7" s="24">
        <v>47.78</v>
      </c>
      <c r="CR7" s="24">
        <v>54.93</v>
      </c>
      <c r="CS7" s="24">
        <v>55.96</v>
      </c>
      <c r="CT7" s="24">
        <v>56.45</v>
      </c>
      <c r="CU7" s="24">
        <v>58.26</v>
      </c>
      <c r="CV7" s="24">
        <v>88.45</v>
      </c>
      <c r="CW7" s="24">
        <v>84.27</v>
      </c>
      <c r="CX7" s="24">
        <v>100</v>
      </c>
      <c r="CY7" s="24">
        <v>100</v>
      </c>
      <c r="CZ7" s="24">
        <v>100</v>
      </c>
      <c r="DA7" s="24">
        <v>100</v>
      </c>
      <c r="DB7" s="24">
        <v>100</v>
      </c>
      <c r="DC7" s="24">
        <v>65.569999999999993</v>
      </c>
      <c r="DD7" s="24">
        <v>60.12</v>
      </c>
      <c r="DE7" s="24">
        <v>54.99</v>
      </c>
      <c r="DF7" s="24">
        <v>66.430000000000007</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dcterms:created xsi:type="dcterms:W3CDTF">2023-12-12T03:00:28Z</dcterms:created>
  <dcterms:modified xsi:type="dcterms:W3CDTF">2024-02-08T06:57:18Z</dcterms:modified>
  <cp:category/>
</cp:coreProperties>
</file>