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54\財政係\決算統計\平成27年\県からの通知等\03財政比較分析\県提出（5月提出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40" i="9" l="1"/>
  <c r="BG39" i="9"/>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AM39" i="9"/>
  <c r="U39" i="9"/>
  <c r="C39" i="9"/>
  <c r="CO38" i="9"/>
  <c r="AM38" i="9"/>
  <c r="AM37" i="9"/>
  <c r="AM36" i="9"/>
  <c r="BW35" i="9"/>
  <c r="BW36" i="9" s="1"/>
  <c r="BW37" i="9" s="1"/>
  <c r="BW38" i="9" s="1"/>
  <c r="BW39" i="9" s="1"/>
  <c r="BW40" i="9" s="1"/>
  <c r="BW41" i="9" s="1"/>
  <c r="BW42" i="9" s="1"/>
  <c r="BW43" i="9" s="1"/>
  <c r="AM35" i="9"/>
  <c r="CO34" i="9"/>
  <c r="CO35" i="9" s="1"/>
  <c r="CO36" i="9" s="1"/>
  <c r="CO37" i="9" s="1"/>
  <c r="BW34"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s="1"/>
  <c r="BE36" i="9" s="1"/>
  <c r="BE37" i="9" s="1"/>
  <c r="BE38" i="9" s="1"/>
  <c r="BE39" i="9" s="1"/>
  <c r="BE40" i="9" s="1"/>
</calcChain>
</file>

<file path=xl/sharedStrings.xml><?xml version="1.0" encoding="utf-8"?>
<sst xmlns="http://schemas.openxmlformats.org/spreadsheetml/2006/main" count="1096" uniqueCount="586">
  <si>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</si>
  <si>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</si>
  <si>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</si>
  <si>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</si>
  <si>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</si>
  <si>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</si>
  <si>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</si>
  <si>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</si>
  <si>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</si>
  <si>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</si>
  <si>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</si>
  <si>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</si>
  <si>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</si>
  <si>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</si>
  <si>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</si>
  <si>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</si>
  <si>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</si>
  <si>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</si>
  <si>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</si>
  <si>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</si>
  <si>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</si>
  <si>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</si>
  <si>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</si>
  <si>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</si>
  <si>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</si>
  <si>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</si>
  <si>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</si>
  <si>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</si>
  <si>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</si>
  <si>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</si>
  <si>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</si>
  <si>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</si>
  <si>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</si>
  <si>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</si>
  <si>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</si>
  <si>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</si>
  <si>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</si>
  <si>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</si>
  <si>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</si>
  <si>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</si>
  <si>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</si>
  <si>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</si>
  <si>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</si>
  <si>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</si>
  <si>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</si>
  <si>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</si>
  <si>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</si>
  <si>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</si>
  <si>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</si>
  <si>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</si>
  <si>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</si>
  <si>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</si>
  <si>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</si>
  <si>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</si>
  <si>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</si>
  <si>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</si>
  <si>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</si>
  <si>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</si>
  <si>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</si>
  <si>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</si>
  <si>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</si>
  <si>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</si>
  <si>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</si>
  <si>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</si>
  <si>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</si>
  <si>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</si>
  <si>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</si>
  <si>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</si>
  <si>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</si>
  <si>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</si>
  <si>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</si>
  <si>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</si>
  <si>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</si>
  <si>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</si>
  <si>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</si>
  <si>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</si>
  <si>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</si>
  <si>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</si>
  <si>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</si>
  <si>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</si>
  <si>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</si>
  <si>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</si>
  <si>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</si>
  <si>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</si>
  <si>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</si>
  <si>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</si>
  <si>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</si>
  <si>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</si>
  <si>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</si>
  <si>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</si>
  <si>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</si>
  <si>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</si>
  <si>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</si>
  <si>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</si>
  <si>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</si>
  <si>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</si>
  <si>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</si>
  <si>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</si>
  <si>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</si>
  <si>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</si>
  <si>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</si>
  <si>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</si>
  <si>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</si>
  <si>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</si>
  <si>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</si>
  <si>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</si>
  <si>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</si>
  <si>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</si>
  <si>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</si>
  <si>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</si>
  <si>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</si>
  <si>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</si>
  <si>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</si>
  <si>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</si>
  <si>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</si>
  <si>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</si>
  <si>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</si>
  <si>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</si>
  <si>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</si>
  <si>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</si>
  <si>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</si>
  <si>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</si>
  <si>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</si>
  <si>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</si>
  <si>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</si>
  <si>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</si>
  <si>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</si>
  <si>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</si>
  <si>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</si>
  <si>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</si>
  <si>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</si>
  <si>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</si>
  <si>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</si>
  <si>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</si>
  <si>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</si>
  <si>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</si>
  <si>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</si>
  <si>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</si>
  <si>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</si>
  <si>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</si>
  <si>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</si>
  <si>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</si>
  <si>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</si>
  <si>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</si>
  <si>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</si>
  <si>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</si>
  <si>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</si>
  <si>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</si>
  <si>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</si>
  <si>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</si>
  <si>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</si>
  <si>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</si>
  <si>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</si>
  <si>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</si>
  <si>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</si>
  <si>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</si>
  <si>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</si>
  <si>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</si>
  <si>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</si>
  <si>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</si>
  <si>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</si>
  <si>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</si>
  <si>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</si>
  <si>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</si>
  <si>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</si>
  <si>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</si>
  <si>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</si>
  <si>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</si>
  <si>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</si>
  <si>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</si>
  <si>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</si>
  <si>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</si>
  <si>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</si>
  <si>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</si>
  <si>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</si>
  <si>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</si>
  <si>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</si>
  <si>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</si>
  <si>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</si>
  <si>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</si>
  <si>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</si>
  <si>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</si>
  <si>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</si>
  <si>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</si>
  <si>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</si>
  <si>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</si>
  <si>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</si>
  <si>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</si>
  <si>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</si>
  <si>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</si>
  <si>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</si>
  <si>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和歌山県田辺市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</si>
  <si>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</si>
  <si>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</si>
  <si>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</si>
  <si>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</si>
  <si>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</si>
  <si>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</si>
  <si>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</si>
  <si>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</si>
  <si>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</si>
  <si>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</si>
  <si>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</si>
  <si>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</si>
  <si>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</si>
  <si>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</si>
  <si>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</si>
  <si>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</si>
  <si>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</si>
  <si>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</si>
  <si>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</si>
  <si>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</si>
  <si>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</si>
  <si>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</si>
  <si>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</si>
  <si>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</si>
  <si>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</si>
  <si>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</si>
  <si>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</si>
  <si>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</si>
  <si>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</si>
  <si>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</si>
  <si>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</si>
  <si>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</si>
  <si>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</si>
  <si>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</si>
  <si>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</si>
  <si>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</si>
  <si>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</si>
  <si>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</si>
  <si>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</si>
  <si>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</si>
  <si>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</si>
  <si>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</si>
  <si>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</si>
  <si>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</si>
  <si>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</si>
  <si>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</si>
  <si>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</si>
  <si>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</si>
  <si>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</si>
  <si>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</si>
  <si>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</si>
  <si>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</si>
  <si>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</si>
  <si>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</si>
  <si>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</si>
  <si>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</si>
  <si>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</si>
  <si>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</si>
  <si>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</si>
  <si>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</si>
  <si>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</si>
  <si>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</si>
  <si>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</si>
  <si>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</si>
  <si>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</si>
  <si>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</si>
  <si>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</si>
  <si>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</si>
  <si>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</si>
  <si>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</si>
  <si>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</si>
  <si>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</si>
  <si>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</si>
  <si>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</si>
  <si>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</si>
  <si>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</si>
  <si>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</si>
  <si>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</si>
  <si>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</si>
  <si>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</si>
  <si>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</si>
  <si>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</si>
  <si>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</si>
  <si>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</si>
  <si>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</si>
  <si>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</si>
  <si>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</si>
  <si>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</si>
  <si>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</si>
  <si>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</si>
  <si>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</si>
  <si>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</si>
  <si>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</si>
  <si>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</si>
  <si>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</si>
  <si>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</si>
  <si>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</si>
  <si>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</si>
  <si>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</si>
  <si>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</si>
  <si>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</si>
  <si>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</si>
  <si>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</si>
  <si>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</si>
  <si>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</si>
  <si>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</si>
  <si>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</si>
  <si>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</si>
  <si>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</si>
  <si>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</si>
  <si>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</si>
  <si>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</si>
  <si>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</si>
  <si>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</si>
  <si>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</si>
  <si>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</si>
  <si>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</si>
  <si>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</si>
  <si>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</si>
  <si>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</si>
  <si>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</si>
  <si>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</si>
  <si>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</si>
  <si>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</si>
  <si>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</si>
  <si>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</si>
  <si>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</si>
  <si>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</si>
  <si>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</si>
  <si>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</si>
  <si>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</si>
  <si>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</si>
  <si>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</si>
  <si>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</si>
  <si>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</si>
  <si>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</si>
  <si>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</si>
  <si>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</si>
  <si>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</si>
  <si>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</si>
  <si>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</si>
  <si>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</si>
  <si>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</si>
  <si>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</si>
  <si>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</si>
  <si>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</si>
  <si>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</si>
  <si>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和歌山県田辺市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</si>
  <si>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</si>
  <si>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</si>
  <si>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</si>
  <si>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</si>
  <si>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</si>
  <si>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</si>
  <si>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</si>
  <si>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</si>
  <si>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</si>
  <si>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</si>
  <si>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</si>
  <si>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</si>
  <si>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</si>
  <si>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</si>
  <si>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</si>
  <si>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</si>
  <si>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</si>
  <si>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</si>
  <si>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</si>
  <si>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</si>
  <si>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同和対策住宅資金等貸付事業特別会計</t>
    <phoneticPr fontId="5"/>
  </si>
  <si>
    <t>診療所事業特別会計</t>
    <phoneticPr fontId="5"/>
  </si>
  <si>
    <t>木材加工事業特別会計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</si>
  <si>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</si>
  <si>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</si>
  <si>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</si>
  <si>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</si>
  <si>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</si>
  <si>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</si>
  <si>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</si>
  <si>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</si>
  <si>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</si>
  <si>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</si>
  <si>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</si>
  <si>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</si>
  <si>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</si>
  <si>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</si>
  <si>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</si>
  <si>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</si>
  <si>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</si>
  <si>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</si>
  <si>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</si>
  <si>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</si>
  <si>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</si>
  <si>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</si>
  <si>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</si>
  <si>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</si>
  <si>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林業集落排水事業特別会計</t>
    <phoneticPr fontId="5"/>
  </si>
  <si>
    <t>漁業集落排水事業特別会計</t>
    <phoneticPr fontId="5"/>
  </si>
  <si>
    <t>特定環境保全公共下水道事業特別会計</t>
    <phoneticPr fontId="5"/>
  </si>
  <si>
    <t>戸別排水処理事業特別会計</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</si>
  <si>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</si>
  <si>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</si>
  <si>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</si>
  <si>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</si>
  <si>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</si>
  <si>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</si>
  <si>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</si>
  <si>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</si>
  <si>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</si>
  <si>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</si>
  <si>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</si>
  <si>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</si>
  <si>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</si>
  <si>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</si>
  <si>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</si>
  <si>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</si>
  <si>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</si>
  <si>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</si>
  <si>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</si>
  <si>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</si>
  <si>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</si>
  <si>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</si>
  <si>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</si>
  <si>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</si>
  <si>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</si>
  <si>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</si>
  <si>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</si>
  <si>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</si>
  <si>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</si>
  <si>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</si>
  <si>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</si>
  <si>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</si>
  <si>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</si>
  <si>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</si>
  <si>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</si>
  <si>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</si>
  <si>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</si>
  <si>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</si>
  <si>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</si>
  <si>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</si>
  <si>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</si>
  <si>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</si>
  <si>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</si>
  <si>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</si>
  <si>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</si>
  <si>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</si>
  <si>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</si>
  <si>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</si>
  <si>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</si>
  <si>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</si>
  <si>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</si>
  <si>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</si>
  <si>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</si>
  <si>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</si>
  <si>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</si>
  <si>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</si>
  <si>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</si>
  <si>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</si>
  <si>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</si>
  <si>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</si>
  <si>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</si>
  <si>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</si>
  <si>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</si>
  <si>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</si>
  <si>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</si>
  <si>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</si>
  <si>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</si>
  <si>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</si>
  <si>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</si>
  <si>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</si>
  <si>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</si>
  <si>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</si>
  <si>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</si>
  <si>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</si>
  <si>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</si>
  <si>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</si>
  <si>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</si>
  <si>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</si>
  <si>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</si>
  <si>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</si>
  <si>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</si>
  <si>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</si>
  <si>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</si>
  <si>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</si>
  <si>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</si>
  <si>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</si>
  <si>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</si>
  <si>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</si>
  <si>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</si>
  <si>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</si>
  <si>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</si>
  <si>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</si>
  <si>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</si>
  <si>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</si>
  <si>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</si>
  <si>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</si>
  <si>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</si>
  <si>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</si>
  <si>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</si>
  <si>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</si>
  <si>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</si>
  <si>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</si>
  <si>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</si>
  <si>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</si>
  <si>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</si>
  <si>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</si>
  <si>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</si>
  <si>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</si>
  <si>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</si>
  <si>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</si>
  <si>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</si>
  <si>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</si>
  <si>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</si>
  <si>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</si>
  <si>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</si>
  <si>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</si>
  <si>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</si>
  <si>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</si>
  <si>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</si>
  <si>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</si>
  <si>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</si>
  <si>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</si>
  <si>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</si>
  <si>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</si>
  <si>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</si>
  <si>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</si>
  <si>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</si>
  <si>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</si>
  <si>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</si>
  <si>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</si>
  <si>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</si>
  <si>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</si>
  <si>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</si>
  <si>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</si>
  <si>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</si>
  <si>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2.69</t>
  </si>
  <si>
    <t>同和対策住宅資金等貸付事業特別会計</t>
  </si>
  <si>
    <t>▲ 2.05</t>
  </si>
  <si>
    <t>▲ 2.07</t>
  </si>
  <si>
    <t>▲ 2.08</t>
  </si>
  <si>
    <t>▲ 2.11</t>
  </si>
  <si>
    <t>駐車場事業特別会計</t>
  </si>
  <si>
    <t>▲ 1.55</t>
  </si>
  <si>
    <t>▲ 1.57</t>
  </si>
  <si>
    <t>▲ 1.53</t>
  </si>
  <si>
    <t>▲ 1.47</t>
  </si>
  <si>
    <t>木材加工事業特別会計</t>
  </si>
  <si>
    <t>▲ 0.19</t>
  </si>
  <si>
    <t>▲ 0.17</t>
  </si>
  <si>
    <t>▲ 0.16</t>
  </si>
  <si>
    <t>▲ 0.22</t>
  </si>
  <si>
    <t>水道事業会計</t>
  </si>
  <si>
    <t>一般会計</t>
  </si>
  <si>
    <t>分譲宅地造成事業特別会計</t>
  </si>
  <si>
    <t>介護保険特別会計</t>
  </si>
  <si>
    <t>国民健康保険事業特別会計（事業勘定）</t>
  </si>
  <si>
    <t>その他会計（赤字）</t>
  </si>
  <si>
    <t>その他会計（黒字）</t>
  </si>
  <si>
    <t>公立紀南病院組合</t>
  </si>
  <si>
    <t>紀南地方老人福祉施設組合（普通会計）</t>
  </si>
  <si>
    <t>紀南地方老人福祉施設組合（公営企業会計）</t>
  </si>
  <si>
    <t>和歌山県市町村総合事務組合</t>
  </si>
  <si>
    <t>和歌山地方税回収機構</t>
  </si>
  <si>
    <t>田辺周辺広域市町村圏組合</t>
  </si>
  <si>
    <t>紀南地方児童福祉施設組合</t>
  </si>
  <si>
    <t>紀南学園事務組合</t>
  </si>
  <si>
    <t>和歌山県後期高齢者医療広域連合（普通会計）</t>
  </si>
  <si>
    <t>和歌山県後期高齢者医療広域連合（特別会計）</t>
  </si>
  <si>
    <t>上大中清掃施設組合</t>
  </si>
  <si>
    <t>田辺市周辺衛生施設組合</t>
  </si>
  <si>
    <t>富田川衛生施設組合</t>
  </si>
  <si>
    <t>紀南環境衛生施設事務組合</t>
  </si>
  <si>
    <t>富田川治水組合</t>
  </si>
  <si>
    <t>紀南環境広域施設組合</t>
    <rPh sb="0" eb="2">
      <t>キナン</t>
    </rPh>
    <rPh sb="2" eb="4">
      <t>カンキョウ</t>
    </rPh>
    <rPh sb="4" eb="6">
      <t>コウイキ</t>
    </rPh>
    <rPh sb="6" eb="8">
      <t>シセツ</t>
    </rPh>
    <rPh sb="8" eb="10">
      <t>クミアイ</t>
    </rPh>
    <phoneticPr fontId="2"/>
  </si>
  <si>
    <t>南紀みらい（株）</t>
    <rPh sb="0" eb="2">
      <t>ナンキ</t>
    </rPh>
    <rPh sb="6" eb="7">
      <t>カブ</t>
    </rPh>
    <phoneticPr fontId="2"/>
  </si>
  <si>
    <t>田辺市土地開発公社</t>
    <rPh sb="0" eb="3">
      <t>タナベシ</t>
    </rPh>
    <rPh sb="3" eb="5">
      <t>トチ</t>
    </rPh>
    <rPh sb="5" eb="7">
      <t>カイハツ</t>
    </rPh>
    <rPh sb="7" eb="9">
      <t>コウシャ</t>
    </rPh>
    <phoneticPr fontId="2"/>
  </si>
  <si>
    <t>（一財）龍神村開発公社</t>
    <rPh sb="1" eb="2">
      <t>イチ</t>
    </rPh>
    <rPh sb="2" eb="3">
      <t>ザイ</t>
    </rPh>
    <rPh sb="4" eb="7">
      <t>リュウジンムラ</t>
    </rPh>
    <rPh sb="7" eb="9">
      <t>カイハツ</t>
    </rPh>
    <rPh sb="9" eb="11">
      <t>コウシャ</t>
    </rPh>
    <phoneticPr fontId="2"/>
  </si>
  <si>
    <t>（有）龍神温泉元湯</t>
    <rPh sb="1" eb="2">
      <t>ア</t>
    </rPh>
    <rPh sb="3" eb="5">
      <t>リュウジン</t>
    </rPh>
    <rPh sb="5" eb="7">
      <t>オンセン</t>
    </rPh>
    <rPh sb="7" eb="8">
      <t>モト</t>
    </rPh>
    <rPh sb="8" eb="9">
      <t>ユ</t>
    </rPh>
    <phoneticPr fontId="2"/>
  </si>
  <si>
    <t>-</t>
    <phoneticPr fontId="2"/>
  </si>
  <si>
    <t>-</t>
    <phoneticPr fontId="2"/>
  </si>
  <si>
    <t>-</t>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</si>
  <si>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</si>
  <si>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</si>
  <si>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</si>
  <si>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</si>
  <si>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</si>
  <si>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</si>
  <si>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</si>
  <si>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</si>
  <si>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</si>
  <si>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</si>
  <si>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</si>
  <si>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</si>
  <si>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</si>
  <si>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実質公債費比率は類似団体と比較して高率で推移してきたが、組合等が起こした地方債の元利償還金に対する負担金等の減少や元利償還金の定期償還額の減少などから低下傾向となってお
り、将来負担比率についても、一部事務組合の地方債現在高の減少や減債基金他充当可能基金の増加等から低下傾向となっている。今後においても、地方債の発行については、交付税措置の
ある有利な起債を活用するなど、公債費の適正化に努める。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</si>
</sst>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78368</c:v>
                </c:pt>
                <c:pt idx="1">
                  <c:v>61966</c:v>
                </c:pt>
                <c:pt idx="2">
                  <c:v>108647</c:v>
                </c:pt>
                <c:pt idx="3">
                  <c:v>126822</c:v>
                </c:pt>
                <c:pt idx="4">
                  <c:v>88913</c:v>
                </c:pt>
              </c:numCache>
            </c:numRef>
          </c:val>
          <c:smooth val="0"/>
        </c:ser>
        <c:dLbls>
          <c:showLegendKey val="0"/>
          <c:showVal val="0"/>
          <c:showCatName val="0"/>
          <c:showSerName val="0"/>
          <c:showPercent val="0"/>
          <c:showBubbleSize val="0"/>
        </c:dLbls>
        <c:marker val="1"/>
        <c:smooth val="0"/>
        <c:axId val="230262336"/>
        <c:axId val="230261944"/>
      </c:lineChart>
      <c:catAx>
        <c:axId val="230262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261944"/>
        <c:crosses val="autoZero"/>
        <c:auto val="1"/>
        <c:lblAlgn val="ctr"/>
        <c:lblOffset val="100"/>
        <c:tickLblSkip val="1"/>
        <c:tickMarkSkip val="1"/>
        <c:noMultiLvlLbl val="0"/>
      </c:catAx>
      <c:valAx>
        <c:axId val="2302619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262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3.1</c:v>
                </c:pt>
                <c:pt idx="1">
                  <c:v>4.03</c:v>
                </c:pt>
                <c:pt idx="2">
                  <c:v>4.37</c:v>
                </c:pt>
                <c:pt idx="3">
                  <c:v>3.99</c:v>
                </c:pt>
                <c:pt idx="4">
                  <c:v>5.1100000000000003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12.24</c:v>
                </c:pt>
                <c:pt idx="1">
                  <c:v>13.84</c:v>
                </c:pt>
                <c:pt idx="2">
                  <c:v>13.78</c:v>
                </c:pt>
                <c:pt idx="3">
                  <c:v>18.53</c:v>
                </c:pt>
                <c:pt idx="4">
                  <c:v>14.54</c:v>
                </c:pt>
              </c:numCache>
            </c:numRef>
          </c:val>
        </c:ser>
        <c:dLbls>
          <c:showLegendKey val="0"/>
          <c:showVal val="0"/>
          <c:showCatName val="0"/>
          <c:showSerName val="0"/>
          <c:showPercent val="0"/>
          <c:showBubbleSize val="0"/>
        </c:dLbls>
        <c:gapWidth val="250"/>
        <c:overlap val="100"/>
        <c:axId val="229355552"/>
        <c:axId val="30921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0.93</c:v>
                </c:pt>
                <c:pt idx="1">
                  <c:v>2.59</c:v>
                </c:pt>
                <c:pt idx="2">
                  <c:v>0.41</c:v>
                </c:pt>
                <c:pt idx="3">
                  <c:v>4.26</c:v>
                </c:pt>
                <c:pt idx="4">
                  <c:v>-2.69</c:v>
                </c:pt>
              </c:numCache>
            </c:numRef>
          </c:val>
          <c:smooth val="0"/>
        </c:ser>
        <c:dLbls>
          <c:showLegendKey val="0"/>
          <c:showVal val="0"/>
          <c:showCatName val="0"/>
          <c:showSerName val="0"/>
          <c:showPercent val="0"/>
          <c:showBubbleSize val="0"/>
        </c:dLbls>
        <c:marker val="1"/>
        <c:smooth val="0"/>
        <c:axId val="229355552"/>
        <c:axId val="30921488"/>
      </c:lineChart>
      <c:catAx>
        <c:axId val="22935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921488"/>
        <c:crosses val="autoZero"/>
        <c:auto val="1"/>
        <c:lblAlgn val="ctr"/>
        <c:lblOffset val="100"/>
        <c:tickLblSkip val="1"/>
        <c:tickMarkSkip val="1"/>
        <c:noMultiLvlLbl val="0"/>
      </c:catAx>
      <c:valAx>
        <c:axId val="3092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35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0.06</c:v>
                </c:pt>
                <c:pt idx="4">
                  <c:v>#N/A</c:v>
                </c:pt>
                <c:pt idx="5">
                  <c:v>0.05</c:v>
                </c:pt>
                <c:pt idx="6">
                  <c:v>#N/A</c:v>
                </c:pt>
                <c:pt idx="7">
                  <c:v>0.06</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1.29</c:v>
                </c:pt>
                <c:pt idx="2">
                  <c:v>#N/A</c:v>
                </c:pt>
                <c:pt idx="3">
                  <c:v>0.61</c:v>
                </c:pt>
                <c:pt idx="4">
                  <c:v>#N/A</c:v>
                </c:pt>
                <c:pt idx="5">
                  <c:v>0.13</c:v>
                </c:pt>
                <c:pt idx="6">
                  <c:v>#N/A</c:v>
                </c:pt>
                <c:pt idx="7">
                  <c:v>0.26</c:v>
                </c:pt>
                <c:pt idx="8">
                  <c:v>#N/A</c:v>
                </c:pt>
                <c:pt idx="9">
                  <c:v>0.15</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0.32</c:v>
                </c:pt>
                <c:pt idx="4">
                  <c:v>#N/A</c:v>
                </c:pt>
                <c:pt idx="5">
                  <c:v>0.28999999999999998</c:v>
                </c:pt>
                <c:pt idx="6">
                  <c:v>#N/A</c:v>
                </c:pt>
                <c:pt idx="7">
                  <c:v>0.36</c:v>
                </c:pt>
                <c:pt idx="8">
                  <c:v>#N/A</c:v>
                </c:pt>
                <c:pt idx="9">
                  <c:v>0.32</c:v>
                </c:pt>
              </c:numCache>
            </c:numRef>
          </c:val>
        </c:ser>
        <c:ser>
          <c:idx val="4"/>
          <c:order val="4"/>
          <c:tx>
            <c:strRef>
              <c:f>データシート!$A$31</c:f>
              <c:strCache>
                <c:ptCount val="1"/>
                <c:pt idx="0">
                  <c:v>分譲宅地造成事業特別会計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0.19</c:v>
                </c:pt>
                <c:pt idx="2">
                  <c:v>#N/A</c:v>
                </c:pt>
                <c:pt idx="3">
                  <c:v>0.64</c:v>
                </c:pt>
                <c:pt idx="4">
                  <c:v>#N/A</c:v>
                </c:pt>
                <c:pt idx="5">
                  <c:v>0.63</c:v>
                </c:pt>
                <c:pt idx="6">
                  <c:v>#N/A</c:v>
                </c:pt>
                <c:pt idx="7">
                  <c:v>0.63</c:v>
                </c:pt>
                <c:pt idx="8">
                  <c:v>#N/A</c:v>
                </c:pt>
                <c:pt idx="9">
                  <c:v>0.63</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5.61</c:v>
                </c:pt>
                <c:pt idx="2">
                  <c:v>#N/A</c:v>
                </c:pt>
                <c:pt idx="3">
                  <c:v>6.28</c:v>
                </c:pt>
                <c:pt idx="4">
                  <c:v>#N/A</c:v>
                </c:pt>
                <c:pt idx="5">
                  <c:v>6.62</c:v>
                </c:pt>
                <c:pt idx="6">
                  <c:v>#N/A</c:v>
                </c:pt>
                <c:pt idx="7">
                  <c:v>6.27</c:v>
                </c:pt>
                <c:pt idx="8">
                  <c:v>#N/A</c:v>
                </c:pt>
                <c:pt idx="9">
                  <c:v>7.41</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8.69</c:v>
                </c:pt>
                <c:pt idx="2">
                  <c:v>#N/A</c:v>
                </c:pt>
                <c:pt idx="3">
                  <c:v>5.22</c:v>
                </c:pt>
                <c:pt idx="4">
                  <c:v>#N/A</c:v>
                </c:pt>
                <c:pt idx="5">
                  <c:v>6.24</c:v>
                </c:pt>
                <c:pt idx="6">
                  <c:v>#N/A</c:v>
                </c:pt>
                <c:pt idx="7">
                  <c:v>7.15</c:v>
                </c:pt>
                <c:pt idx="8">
                  <c:v>#N/A</c:v>
                </c:pt>
                <c:pt idx="9">
                  <c:v>8.27</c:v>
                </c:pt>
              </c:numCache>
            </c:numRef>
          </c:val>
        </c:ser>
        <c:ser>
          <c:idx val="7"/>
          <c:order val="7"/>
          <c:tx>
            <c:strRef>
              <c:f>データシート!$A$34</c:f>
              <c:strCache>
                <c:ptCount val="1"/>
                <c:pt idx="0">
                  <c:v>木材加工事業特別会計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0.19</c:v>
                </c:pt>
                <c:pt idx="1">
                  <c:v>#N/A</c:v>
                </c:pt>
                <c:pt idx="2">
                  <c:v>0.17</c:v>
                </c:pt>
                <c:pt idx="3">
                  <c:v>#N/A</c:v>
                </c:pt>
                <c:pt idx="4">
                  <c:v>0.16</c:v>
                </c:pt>
                <c:pt idx="5">
                  <c:v>#N/A</c:v>
                </c:pt>
                <c:pt idx="6">
                  <c:v>0.19</c:v>
                </c:pt>
                <c:pt idx="7">
                  <c:v>#N/A</c:v>
                </c:pt>
                <c:pt idx="8">
                  <c:v>0.22</c:v>
                </c:pt>
                <c:pt idx="9">
                  <c:v>#N/A</c:v>
                </c:pt>
              </c:numCache>
            </c:numRef>
          </c:val>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1.55</c:v>
                </c:pt>
                <c:pt idx="1">
                  <c:v>#N/A</c:v>
                </c:pt>
                <c:pt idx="2">
                  <c:v>1.55</c:v>
                </c:pt>
                <c:pt idx="3">
                  <c:v>#N/A</c:v>
                </c:pt>
                <c:pt idx="4">
                  <c:v>1.57</c:v>
                </c:pt>
                <c:pt idx="5">
                  <c:v>#N/A</c:v>
                </c:pt>
                <c:pt idx="6">
                  <c:v>1.53</c:v>
                </c:pt>
                <c:pt idx="7">
                  <c:v>#N/A</c:v>
                </c:pt>
                <c:pt idx="8">
                  <c:v>1.47</c:v>
                </c:pt>
                <c:pt idx="9">
                  <c:v>#N/A</c:v>
                </c:pt>
              </c:numCache>
            </c:numRef>
          </c:val>
        </c:ser>
        <c:ser>
          <c:idx val="9"/>
          <c:order val="9"/>
          <c:tx>
            <c:strRef>
              <c:f>データシート!$A$36</c:f>
              <c:strCache>
                <c:ptCount val="1"/>
                <c:pt idx="0">
                  <c:v>同和対策住宅資金等貸付事業特別会計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2.0499999999999998</c:v>
                </c:pt>
                <c:pt idx="1">
                  <c:v>#N/A</c:v>
                </c:pt>
                <c:pt idx="2">
                  <c:v>2.0699999999999998</c:v>
                </c:pt>
                <c:pt idx="3">
                  <c:v>#N/A</c:v>
                </c:pt>
                <c:pt idx="4">
                  <c:v>2.08</c:v>
                </c:pt>
                <c:pt idx="5">
                  <c:v>#N/A</c:v>
                </c:pt>
                <c:pt idx="6">
                  <c:v>2.11</c:v>
                </c:pt>
                <c:pt idx="7">
                  <c:v>#N/A</c:v>
                </c:pt>
                <c:pt idx="8">
                  <c:v>2.0699999999999998</c:v>
                </c:pt>
                <c:pt idx="9">
                  <c:v>#N/A</c:v>
                </c:pt>
              </c:numCache>
            </c:numRef>
          </c:val>
        </c:ser>
        <c:dLbls>
          <c:showLegendKey val="0"/>
          <c:showVal val="0"/>
          <c:showCatName val="0"/>
          <c:showSerName val="0"/>
          <c:showPercent val="0"/>
          <c:showBubbleSize val="0"/>
        </c:dLbls>
        <c:gapWidth val="150"/>
        <c:overlap val="100"/>
        <c:axId val="30922664"/>
        <c:axId val="30923056"/>
      </c:barChart>
      <c:catAx>
        <c:axId val="30922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923056"/>
        <c:crosses val="autoZero"/>
        <c:auto val="1"/>
        <c:lblAlgn val="ctr"/>
        <c:lblOffset val="100"/>
        <c:tickLblSkip val="1"/>
        <c:tickMarkSkip val="1"/>
        <c:noMultiLvlLbl val="0"/>
      </c:catAx>
      <c:valAx>
        <c:axId val="3092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22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4505</c:v>
                </c:pt>
                <c:pt idx="5">
                  <c:v>4609</c:v>
                </c:pt>
                <c:pt idx="8">
                  <c:v>4633</c:v>
                </c:pt>
                <c:pt idx="11">
                  <c:v>4803</c:v>
                </c:pt>
                <c:pt idx="14">
                  <c:v>4890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123</c:v>
                </c:pt>
                <c:pt idx="3">
                  <c:v>120</c:v>
                </c:pt>
                <c:pt idx="6">
                  <c:v>18</c:v>
                </c:pt>
                <c:pt idx="9">
                  <c:v>16</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467</c:v>
                </c:pt>
                <c:pt idx="3">
                  <c:v>424</c:v>
                </c:pt>
                <c:pt idx="6">
                  <c:v>427</c:v>
                </c:pt>
                <c:pt idx="9">
                  <c:v>303</c:v>
                </c:pt>
                <c:pt idx="12">
                  <c:v>292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575</c:v>
                </c:pt>
                <c:pt idx="3">
                  <c:v>552</c:v>
                </c:pt>
                <c:pt idx="6">
                  <c:v>576</c:v>
                </c:pt>
                <c:pt idx="9">
                  <c:v>573</c:v>
                </c:pt>
                <c:pt idx="12">
                  <c:v>567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5670</c:v>
                </c:pt>
                <c:pt idx="3">
                  <c:v>5909</c:v>
                </c:pt>
                <c:pt idx="6">
                  <c:v>5789</c:v>
                </c:pt>
                <c:pt idx="9">
                  <c:v>5726</c:v>
                </c:pt>
                <c:pt idx="12">
                  <c:v>5576</c:v>
                </c:pt>
              </c:numCache>
            </c:numRef>
          </c:val>
        </c:ser>
        <c:dLbls>
          <c:showLegendKey val="0"/>
          <c:showVal val="0"/>
          <c:showCatName val="0"/>
          <c:showSerName val="0"/>
          <c:showPercent val="0"/>
          <c:showBubbleSize val="0"/>
        </c:dLbls>
        <c:gapWidth val="100"/>
        <c:overlap val="100"/>
        <c:axId val="30952744"/>
        <c:axId val="30953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2330</c:v>
                </c:pt>
                <c:pt idx="2">
                  <c:v>#N/A</c:v>
                </c:pt>
                <c:pt idx="3">
                  <c:v>#N/A</c:v>
                </c:pt>
                <c:pt idx="4">
                  <c:v>2396</c:v>
                </c:pt>
                <c:pt idx="5">
                  <c:v>#N/A</c:v>
                </c:pt>
                <c:pt idx="6">
                  <c:v>#N/A</c:v>
                </c:pt>
                <c:pt idx="7">
                  <c:v>2177</c:v>
                </c:pt>
                <c:pt idx="8">
                  <c:v>#N/A</c:v>
                </c:pt>
                <c:pt idx="9">
                  <c:v>#N/A</c:v>
                </c:pt>
                <c:pt idx="10">
                  <c:v>1815</c:v>
                </c:pt>
                <c:pt idx="11">
                  <c:v>#N/A</c:v>
                </c:pt>
                <c:pt idx="12">
                  <c:v>#N/A</c:v>
                </c:pt>
                <c:pt idx="13">
                  <c:v>1553</c:v>
                </c:pt>
                <c:pt idx="14">
                  <c:v>#N/A</c:v>
                </c:pt>
              </c:numCache>
            </c:numRef>
          </c:val>
          <c:smooth val="0"/>
        </c:ser>
        <c:dLbls>
          <c:showLegendKey val="0"/>
          <c:showVal val="0"/>
          <c:showCatName val="0"/>
          <c:showSerName val="0"/>
          <c:showPercent val="0"/>
          <c:showBubbleSize val="0"/>
        </c:dLbls>
        <c:marker val="1"/>
        <c:smooth val="0"/>
        <c:axId val="30952744"/>
        <c:axId val="30953136"/>
      </c:lineChart>
      <c:catAx>
        <c:axId val="30952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953136"/>
        <c:crosses val="autoZero"/>
        <c:auto val="1"/>
        <c:lblAlgn val="ctr"/>
        <c:lblOffset val="100"/>
        <c:tickLblSkip val="1"/>
        <c:tickMarkSkip val="1"/>
        <c:noMultiLvlLbl val="0"/>
      </c:catAx>
      <c:valAx>
        <c:axId val="3095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52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41760</c:v>
                </c:pt>
                <c:pt idx="5">
                  <c:v>42532</c:v>
                </c:pt>
                <c:pt idx="8">
                  <c:v>42647</c:v>
                </c:pt>
                <c:pt idx="11">
                  <c:v>43113</c:v>
                </c:pt>
                <c:pt idx="14">
                  <c:v>43647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2617</c:v>
                </c:pt>
                <c:pt idx="5">
                  <c:v>2254</c:v>
                </c:pt>
                <c:pt idx="8">
                  <c:v>1860</c:v>
                </c:pt>
                <c:pt idx="11">
                  <c:v>1732</c:v>
                </c:pt>
                <c:pt idx="14">
                  <c:v>1795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13369</c:v>
                </c:pt>
                <c:pt idx="5">
                  <c:v>14263</c:v>
                </c:pt>
                <c:pt idx="8">
                  <c:v>16663</c:v>
                </c:pt>
                <c:pt idx="11">
                  <c:v>18696</c:v>
                </c:pt>
                <c:pt idx="14">
                  <c:v>19234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286</c:v>
                </c:pt>
                <c:pt idx="3">
                  <c:v>243</c:v>
                </c:pt>
                <c:pt idx="6">
                  <c:v>243</c:v>
                </c:pt>
                <c:pt idx="9">
                  <c:v>229</c:v>
                </c:pt>
                <c:pt idx="12">
                  <c:v>235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8672</c:v>
                </c:pt>
                <c:pt idx="3">
                  <c:v>8483</c:v>
                </c:pt>
                <c:pt idx="6">
                  <c:v>8099</c:v>
                </c:pt>
                <c:pt idx="9">
                  <c:v>7411</c:v>
                </c:pt>
                <c:pt idx="12">
                  <c:v>6743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3551</c:v>
                </c:pt>
                <c:pt idx="3">
                  <c:v>3190</c:v>
                </c:pt>
                <c:pt idx="6">
                  <c:v>3492</c:v>
                </c:pt>
                <c:pt idx="9">
                  <c:v>3338</c:v>
                </c:pt>
                <c:pt idx="12">
                  <c:v>3179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6239</c:v>
                </c:pt>
                <c:pt idx="3">
                  <c:v>6180</c:v>
                </c:pt>
                <c:pt idx="6">
                  <c:v>6042</c:v>
                </c:pt>
                <c:pt idx="9">
                  <c:v>5697</c:v>
                </c:pt>
                <c:pt idx="12">
                  <c:v>5727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116</c:v>
                </c:pt>
                <c:pt idx="3">
                  <c:v>9</c:v>
                </c:pt>
                <c:pt idx="6">
                  <c:v>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52094</c:v>
                </c:pt>
                <c:pt idx="3">
                  <c:v>51139</c:v>
                </c:pt>
                <c:pt idx="6">
                  <c:v>51316</c:v>
                </c:pt>
                <c:pt idx="9">
                  <c:v>51999</c:v>
                </c:pt>
                <c:pt idx="12">
                  <c:v>52811</c:v>
                </c:pt>
              </c:numCache>
            </c:numRef>
          </c:val>
        </c:ser>
        <c:dLbls>
          <c:showLegendKey val="0"/>
          <c:showVal val="0"/>
          <c:showCatName val="0"/>
          <c:showSerName val="0"/>
          <c:showPercent val="0"/>
          <c:showBubbleSize val="0"/>
        </c:dLbls>
        <c:gapWidth val="100"/>
        <c:overlap val="100"/>
        <c:axId val="30953528"/>
        <c:axId val="30954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13212</c:v>
                </c:pt>
                <c:pt idx="2">
                  <c:v>#N/A</c:v>
                </c:pt>
                <c:pt idx="3">
                  <c:v>#N/A</c:v>
                </c:pt>
                <c:pt idx="4">
                  <c:v>10195</c:v>
                </c:pt>
                <c:pt idx="5">
                  <c:v>#N/A</c:v>
                </c:pt>
                <c:pt idx="6">
                  <c:v>#N/A</c:v>
                </c:pt>
                <c:pt idx="7">
                  <c:v>8026</c:v>
                </c:pt>
                <c:pt idx="8">
                  <c:v>#N/A</c:v>
                </c:pt>
                <c:pt idx="9">
                  <c:v>#N/A</c:v>
                </c:pt>
                <c:pt idx="10">
                  <c:v>5133</c:v>
                </c:pt>
                <c:pt idx="11">
                  <c:v>#N/A</c:v>
                </c:pt>
                <c:pt idx="12">
                  <c:v>#N/A</c:v>
                </c:pt>
                <c:pt idx="13">
                  <c:v>4018</c:v>
                </c:pt>
                <c:pt idx="14">
                  <c:v>#N/A</c:v>
                </c:pt>
              </c:numCache>
            </c:numRef>
          </c:val>
          <c:smooth val="0"/>
        </c:ser>
        <c:dLbls>
          <c:showLegendKey val="0"/>
          <c:showVal val="0"/>
          <c:showCatName val="0"/>
          <c:showSerName val="0"/>
          <c:showPercent val="0"/>
          <c:showBubbleSize val="0"/>
        </c:dLbls>
        <c:marker val="1"/>
        <c:smooth val="0"/>
        <c:axId val="30953528"/>
        <c:axId val="30954312"/>
      </c:lineChart>
      <c:catAx>
        <c:axId val="30953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954312"/>
        <c:crosses val="autoZero"/>
        <c:auto val="1"/>
        <c:lblAlgn val="ctr"/>
        <c:lblOffset val="100"/>
        <c:tickLblSkip val="1"/>
        <c:tickMarkSkip val="1"/>
        <c:noMultiLvlLbl val="0"/>
      </c:catAx>
      <c:valAx>
        <c:axId val="30954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53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{2A364404-E503-4B64-BAB6-89A4CF622685}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{F9EF0434-4A92-4875-B161-0658036F59EE}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{5C6B9A3B-E497-4C8E-97BB-AB4BFF86D9C6}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{86B32709-077B-468F-A11C-0D62B42EDC83}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{7BB875F4-0FD0-480C-90B3-BB3258FD09B4}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{91C93169-487F-4D3B-B432-3ED487EB2287}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{004B9C04-75DE-4594-974F-EB902C88E990}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{FBE46BFA-E817-4437-BB9A-C5E612999A78}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{012DBD39-8550-4444-9E1F-E6ACFC515F7B}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{5A110FC2-D7CE-4754-9C2E-A6A07073E707}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63662944"/>
        <c:axId val="463662552"/>
      </c:scatterChart>
      <c:valAx>
        <c:axId val="463662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662552"/>
        <c:crosses val="autoZero"/>
        <c:crossBetween val="midCat"/>
      </c:valAx>
      <c:valAx>
        <c:axId val="4636625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662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{C02B890E-E430-4912-A3D6-1C946059D3CA}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{3005E8A4-08E7-4BB3-BCAA-8416471DC05F}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{B7C9852D-A8E7-4D7C-BCE1-AB994EACB5D7}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{B5892A97-2419-47BC-B1FE-20C4D89C8E7A}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{B54B0611-CD2B-44FF-B4B0-73F9BED5B5BA}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12.1</c:v>
                </c:pt>
                <c:pt idx="2">
                  <c:v>11.4</c:v>
                </c:pt>
                <c:pt idx="3">
                  <c:v>10.6</c:v>
                </c:pt>
                <c:pt idx="4">
                  <c:v>9.1999999999999993</c:v>
                </c:pt>
              </c:numCache>
            </c:numRef>
          </c:xVal>
          <c:yVal>
            <c:numRef>
              <c:f>公会計指標分析・財政指標組合せ分析表!$K$73:$O$73</c:f>
              <c:numCache>
                <c:formatCode>#,##0.0;"▲ "#,##0.0</c:formatCode>
                <c:ptCount val="5"/>
                <c:pt idx="0">
                  <c:v>65.400000000000006</c:v>
                </c:pt>
                <c:pt idx="1">
                  <c:v>50.6</c:v>
                </c:pt>
                <c:pt idx="2">
                  <c:v>39.700000000000003</c:v>
                </c:pt>
                <c:pt idx="3">
                  <c:v>25.8</c:v>
                </c:pt>
                <c:pt idx="4">
                  <c:v>20.100000000000001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{073A6D82-8208-4750-81DE-1B71F0454040}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{6355EC49-654E-4D2B-B12F-7E508A3F1B70}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{D78F5FCF-9C49-40E0-B265-957D8720AA39}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{F619FD12-8BB1-4BFB-A591-9FA462ADB9A8}</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{BFDDDBCB-CEC6-49CB-AADA-8D63F593F780}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463661768"/>
        <c:axId val="30955096"/>
      </c:scatterChart>
      <c:valAx>
        <c:axId val="463661768"/>
        <c:scaling>
          <c:orientation val="minMax"/>
          <c:max val="14.7"/>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955096"/>
        <c:crosses val="autoZero"/>
        <c:crossBetween val="midCat"/>
      </c:valAx>
      <c:valAx>
        <c:axId val="30955096"/>
        <c:scaling>
          <c:orientation val="minMax"/>
          <c:max val="7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661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は、繰上償還の実施、学校教育施設等整備事業債及び、過疎対策事業債等に係る定期償還額の減小などから減少傾向にあり、公営企業債の元利償還に対する繰入金は、簡易水道事業や特定環境保全公共下水道事業の元利償還金の減少等により微減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組合等が起こした地方債の元利償還金に対する負担金等は、田辺市周辺衛生施設組合の起債が平成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年度に償還終了、公立紀南病院組合の医療機器整備に係る起債が平成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年度で終了したことなどから減少となっている。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算入公債費等は、道路橋梁費、公園費、小学校費及び農業行政費等の償還金の減少はあるものの、臨時財政対策債、東日本大震災全国緊急防災施策債、合併特例債等の償還金の増加に伴い増加となっている。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このため、実質公債費比率は単年度費で</a:t>
          </a:r>
          <a:r>
            <a:rPr kumimoji="1" lang="en-US" altLang="ja-JP" sz="1050">
              <a:latin typeface="ＭＳ ゴシック" pitchFamily="49" charset="-128"/>
              <a:ea typeface="ＭＳ ゴシック" pitchFamily="49" charset="-128"/>
            </a:rPr>
            <a:t>1.3</a:t>
          </a:r>
          <a:r>
            <a:rPr kumimoji="1" lang="ja-JP" altLang="en-US" sz="1050">
              <a:latin typeface="ＭＳ ゴシック" pitchFamily="49" charset="-128"/>
              <a:ea typeface="ＭＳ ゴシック" pitchFamily="49" charset="-128"/>
            </a:rPr>
            <a:t>％改善し</a:t>
          </a:r>
          <a:r>
            <a:rPr kumimoji="1" lang="en-US" altLang="ja-JP" sz="1050">
              <a:latin typeface="ＭＳ ゴシック" pitchFamily="49" charset="-128"/>
              <a:ea typeface="ＭＳ ゴシック" pitchFamily="49" charset="-128"/>
            </a:rPr>
            <a:t>7.8</a:t>
          </a:r>
          <a:r>
            <a:rPr kumimoji="1" lang="ja-JP" altLang="en-US" sz="1050">
              <a:latin typeface="ＭＳ ゴシック" pitchFamily="49" charset="-128"/>
              <a:ea typeface="ＭＳ ゴシック" pitchFamily="49" charset="-128"/>
            </a:rPr>
            <a:t>％、３ヶ年平均では</a:t>
          </a:r>
          <a:r>
            <a:rPr kumimoji="1" lang="en-US" altLang="ja-JP" sz="1050">
              <a:latin typeface="ＭＳ ゴシック" pitchFamily="49" charset="-128"/>
              <a:ea typeface="ＭＳ ゴシック" pitchFamily="49" charset="-128"/>
            </a:rPr>
            <a:t>1.4</a:t>
          </a:r>
          <a:r>
            <a:rPr kumimoji="1" lang="ja-JP" altLang="en-US" sz="1050">
              <a:latin typeface="ＭＳ ゴシック" pitchFamily="49" charset="-128"/>
              <a:ea typeface="ＭＳ ゴシック" pitchFamily="49" charset="-128"/>
            </a:rPr>
            <a:t>％改善し</a:t>
          </a:r>
          <a:r>
            <a:rPr kumimoji="1" lang="en-US" altLang="ja-JP" sz="1050">
              <a:latin typeface="ＭＳ ゴシック" pitchFamily="49" charset="-128"/>
              <a:ea typeface="ＭＳ ゴシック" pitchFamily="49" charset="-128"/>
            </a:rPr>
            <a:t>9.2</a:t>
          </a:r>
          <a:r>
            <a:rPr kumimoji="1" lang="ja-JP" altLang="en-US" sz="1050">
              <a:latin typeface="ＭＳ ゴシック" pitchFamily="49" charset="-128"/>
              <a:ea typeface="ＭＳ ゴシック" pitchFamily="49" charset="-128"/>
            </a:rPr>
            <a:t>％となっている。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今後においても、地方債の発行については、交付税措置のある有利な起債を活用し、計画的な発行に努める。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一般会計等に係る地方債の現在高は、これまでの生活基盤に係る大型事業等の実施に伴い高額となっていたが、平成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年度の民間資金の繰上償還の実施等により残高は減少傾向であったが、平成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年度は一般単独事業債や合併特例債の増加等により、全体では</a:t>
          </a:r>
          <a:r>
            <a:rPr kumimoji="1" lang="en-US" altLang="ja-JP" sz="1050">
              <a:latin typeface="ＭＳ ゴシック" pitchFamily="49" charset="-128"/>
              <a:ea typeface="ＭＳ ゴシック" pitchFamily="49" charset="-128"/>
            </a:rPr>
            <a:t>812</a:t>
          </a:r>
          <a:r>
            <a:rPr kumimoji="1" lang="ja-JP" altLang="en-US" sz="1050">
              <a:latin typeface="ＭＳ ゴシック" pitchFamily="49" charset="-128"/>
              <a:ea typeface="ＭＳ ゴシック" pitchFamily="49" charset="-128"/>
            </a:rPr>
            <a:t>百万円の増加となった。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債務負担行為に基づく支出予定額は、平成</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年度で国営南紀用水事業負担金が終了したことにより減少している。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公営企業債等繰入見込額は、農業集落排水事業、漁業集落排水事業で減少はあるものの、簡易水道事業で施設整備に伴う新規借り入れに伴う増加となっており、現在実施中の事業があることから、今後新たな負担額が発生する見込み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組合等負担等見込額は、平成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年度で田辺市周辺衛生施設組合の起債の償還が終了したことや、公立紀南病院組合における残債が減少したことに伴い、将来負担は減少している。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充当可能基金は平成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年度に減債基金、山村活性化基金への積立の実施などにより前年度と比べて</a:t>
          </a:r>
          <a:r>
            <a:rPr kumimoji="1" lang="en-US" altLang="ja-JP" sz="1050">
              <a:latin typeface="ＭＳ ゴシック" pitchFamily="49" charset="-128"/>
              <a:ea typeface="ＭＳ ゴシック" pitchFamily="49" charset="-128"/>
            </a:rPr>
            <a:t>538</a:t>
          </a:r>
          <a:r>
            <a:rPr kumimoji="1" lang="ja-JP" altLang="en-US" sz="1050">
              <a:latin typeface="ＭＳ ゴシック" pitchFamily="49" charset="-128"/>
              <a:ea typeface="ＭＳ ゴシック" pitchFamily="49" charset="-128"/>
            </a:rPr>
            <a:t>百万円増加し、</a:t>
          </a:r>
          <a:r>
            <a:rPr kumimoji="1" lang="en-US" altLang="ja-JP" sz="1050">
              <a:latin typeface="ＭＳ ゴシック" pitchFamily="49" charset="-128"/>
              <a:ea typeface="ＭＳ ゴシック" pitchFamily="49" charset="-128"/>
            </a:rPr>
            <a:t>19,234</a:t>
          </a:r>
          <a:r>
            <a:rPr kumimoji="1" lang="ja-JP" altLang="en-US" sz="1050">
              <a:latin typeface="ＭＳ ゴシック" pitchFamily="49" charset="-128"/>
              <a:ea typeface="ＭＳ ゴシック" pitchFamily="49" charset="-128"/>
            </a:rPr>
            <a:t>百万円となっている。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充当可能特定歳入は、都市計画事業費及び公営住宅建設事業の残債の減少に伴い減少傾向となっており、今後も減少する見込みとなっている。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77,486
77,227
1,026.91
48,106,454
46,679,535
1,251,864
24,507,124
52,810,661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77,486
77,227
1,026.91
48,106,454
46,679,535
1,251,864
24,507,124
52,810,661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77,486
77,227
1,026.91
48,106,454
46,679,535
1,251,864
24,507,124
52,810,661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77,486
77,227
1,026.91
48,106,454
46,679,535
1,251,864
24,507,124
52,810,661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の財政力指数は、合併特例債や東日本大震災全国緊急防災施策債に係る償還金の増により基準財政需要額が増加したものの、消費税率の引上げに伴う地方消費税交付金の大幅な増加に伴い基準財政収入額が増加となったため、</a:t>
          </a:r>
          <a:r>
            <a:rPr kumimoji="1" lang="en-US" altLang="ja-JP" sz="1100">
              <a:latin typeface="ＭＳ Ｐゴシック"/>
            </a:rPr>
            <a:t>0.38</a:t>
          </a:r>
          <a:r>
            <a:rPr kumimoji="1" lang="ja-JP" altLang="en-US" sz="1100">
              <a:latin typeface="ＭＳ Ｐゴシック"/>
            </a:rPr>
            <a:t>ポイントで前年同数値となっている。</a:t>
          </a:r>
          <a:endParaRPr kumimoji="1" lang="en-US" altLang="ja-JP" sz="1100">
            <a:latin typeface="ＭＳ Ｐゴシック"/>
          </a:endParaRPr>
        </a:p>
        <a:p>
          <a:r>
            <a:rPr kumimoji="1" lang="ja-JP" altLang="en-US" sz="1100">
              <a:latin typeface="ＭＳ Ｐゴシック"/>
            </a:rPr>
            <a:t>　過疎化・少子高齢化が進む中、本市においては類似団体や全国市町村平均と比較しても下回っているため、引き続き自主財源の確保に努める。</a:t>
          </a:r>
        </a:p>
        <a:p>
          <a:endParaRPr kumimoji="1" lang="ja-JP" altLang="en-US"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71" name="直線コネクタ 70"/>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55033</xdr:rowOff>
    </xdr:to>
    <xdr:cxnSp macro="">
      <xdr:nvCxnSpPr>
        <xdr:cNvPr id="77" name="直線コネクタ 76"/>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類似団体や全国平均と比較して高率で推移していたが、平成</a:t>
          </a:r>
          <a:r>
            <a:rPr kumimoji="1" lang="en-US" altLang="ja-JP" sz="1100">
              <a:latin typeface="ＭＳ Ｐゴシック"/>
            </a:rPr>
            <a:t>22</a:t>
          </a:r>
          <a:r>
            <a:rPr kumimoji="1" lang="ja-JP" altLang="en-US" sz="1100">
              <a:latin typeface="ＭＳ Ｐゴシック"/>
            </a:rPr>
            <a:t>年以降は全国平均を下回り、平成</a:t>
          </a:r>
          <a:r>
            <a:rPr kumimoji="1" lang="en-US" altLang="ja-JP" sz="1100">
              <a:latin typeface="ＭＳ Ｐゴシック"/>
            </a:rPr>
            <a:t>24</a:t>
          </a:r>
          <a:r>
            <a:rPr kumimoji="1" lang="ja-JP" altLang="en-US" sz="1100">
              <a:latin typeface="ＭＳ Ｐゴシック"/>
            </a:rPr>
            <a:t>年度には地方税の減少や公債費の増加から</a:t>
          </a:r>
          <a:r>
            <a:rPr kumimoji="1" lang="en-US" altLang="ja-JP" sz="1100">
              <a:latin typeface="ＭＳ Ｐゴシック"/>
            </a:rPr>
            <a:t>90.2</a:t>
          </a:r>
          <a:r>
            <a:rPr kumimoji="1" lang="ja-JP" altLang="en-US" sz="1100">
              <a:latin typeface="ＭＳ Ｐゴシック"/>
            </a:rPr>
            <a:t>％となり、平成</a:t>
          </a:r>
          <a:r>
            <a:rPr kumimoji="1" lang="en-US" altLang="ja-JP" sz="1100">
              <a:latin typeface="ＭＳ Ｐゴシック"/>
            </a:rPr>
            <a:t>25</a:t>
          </a:r>
          <a:r>
            <a:rPr kumimoji="1" lang="ja-JP" altLang="en-US" sz="1100">
              <a:latin typeface="ＭＳ Ｐゴシック"/>
            </a:rPr>
            <a:t>年度に一定改善したものの、平成</a:t>
          </a:r>
          <a:r>
            <a:rPr kumimoji="1" lang="en-US" altLang="ja-JP" sz="1100">
              <a:latin typeface="ＭＳ Ｐゴシック"/>
            </a:rPr>
            <a:t>26</a:t>
          </a:r>
          <a:r>
            <a:rPr kumimoji="1" lang="ja-JP" altLang="en-US" sz="1100">
              <a:latin typeface="ＭＳ Ｐゴシック"/>
            </a:rPr>
            <a:t>年は普通交付税及び臨時財政対策債の減少や人件費、物件費、繰出金が増加したことから</a:t>
          </a:r>
          <a:r>
            <a:rPr kumimoji="1" lang="en-US" altLang="ja-JP" sz="1100">
              <a:latin typeface="ＭＳ Ｐゴシック"/>
            </a:rPr>
            <a:t>90.6</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においては、固定資産税や法人市民税の減少に加え、臨時財政対策債の減少はあるものの、消費税率引き上げに伴う地方消費税交付金や普通交付税が増加したことや、子ども子育て支援新制度に係る施設型給付費や生活保護費、繰出金の増加はあるものの、公債費や補助費等が減少したことから、前年度に比べ</a:t>
          </a:r>
          <a:r>
            <a:rPr kumimoji="1" lang="en-US" altLang="ja-JP" sz="1100">
              <a:latin typeface="ＭＳ Ｐゴシック"/>
            </a:rPr>
            <a:t>1.8</a:t>
          </a:r>
          <a:r>
            <a:rPr kumimoji="1" lang="ja-JP" altLang="en-US" sz="1100">
              <a:latin typeface="ＭＳ Ｐゴシック"/>
            </a:rPr>
            <a:t>％減少し</a:t>
          </a:r>
          <a:r>
            <a:rPr kumimoji="1" lang="en-US" altLang="ja-JP" sz="1100">
              <a:latin typeface="ＭＳ Ｐゴシック"/>
            </a:rPr>
            <a:t>88.8</a:t>
          </a:r>
          <a:r>
            <a:rPr kumimoji="1" lang="ja-JP" altLang="en-US" sz="1100">
              <a:latin typeface="ＭＳ Ｐゴシック"/>
            </a:rPr>
            <a:t>％となっている。</a:t>
          </a:r>
          <a:endParaRPr kumimoji="1" lang="en-US" altLang="ja-JP" sz="1100">
            <a:latin typeface="ＭＳ Ｐゴシック"/>
          </a:endParaRPr>
        </a:p>
        <a:p>
          <a:r>
            <a:rPr kumimoji="1" lang="ja-JP" altLang="en-US" sz="1100">
              <a:latin typeface="ＭＳ Ｐゴシック"/>
            </a:rPr>
            <a:t>今後も引き続き、地方債の計画的な発行に努めるとともに、定員管理の適正化や経費の削減、合理化など、行政改革を推進する。</a:t>
          </a:r>
          <a:endParaRPr kumimoji="1" lang="en-US" altLang="ja-JP"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83276</xdr:rowOff>
    </xdr:from>
    <xdr:to>
      <xdr:col>7</xdr:col>
      <xdr:colOff>152400</xdr:colOff>
      <xdr:row>64</xdr:row>
      <xdr:rowOff>35923</xdr:rowOff>
    </xdr:to>
    <xdr:cxnSp macro="">
      <xdr:nvCxnSpPr>
        <xdr:cNvPr id="133" name="直線コネクタ 132"/>
        <xdr:cNvCxnSpPr/>
      </xdr:nvCxnSpPr>
      <xdr:spPr>
        <a:xfrm flipV="1">
          <a:off x="4114800" y="10884626"/>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83276</xdr:rowOff>
    </xdr:from>
    <xdr:to>
      <xdr:col>6</xdr:col>
      <xdr:colOff>0</xdr:colOff>
      <xdr:row>64</xdr:row>
      <xdr:rowOff>35923</xdr:rowOff>
    </xdr:to>
    <xdr:cxnSp macro="">
      <xdr:nvCxnSpPr>
        <xdr:cNvPr id="136" name="直線コネクタ 135"/>
        <xdr:cNvCxnSpPr/>
      </xdr:nvCxnSpPr>
      <xdr:spPr>
        <a:xfrm>
          <a:off x="3225800" y="1088462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83276</xdr:rowOff>
    </xdr:from>
    <xdr:to>
      <xdr:col>4</xdr:col>
      <xdr:colOff>482600</xdr:colOff>
      <xdr:row>64</xdr:row>
      <xdr:rowOff>8346</xdr:rowOff>
    </xdr:to>
    <xdr:cxnSp macro="">
      <xdr:nvCxnSpPr>
        <xdr:cNvPr id="139" name="直線コネクタ 138"/>
        <xdr:cNvCxnSpPr/>
      </xdr:nvCxnSpPr>
      <xdr:spPr>
        <a:xfrm flipV="1">
          <a:off x="2336800" y="108846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35016</xdr:rowOff>
    </xdr:from>
    <xdr:to>
      <xdr:col>3</xdr:col>
      <xdr:colOff>279400</xdr:colOff>
      <xdr:row>64</xdr:row>
      <xdr:rowOff>8346</xdr:rowOff>
    </xdr:to>
    <xdr:cxnSp macro="">
      <xdr:nvCxnSpPr>
        <xdr:cNvPr id="142" name="直線コネクタ 141"/>
        <xdr:cNvCxnSpPr/>
      </xdr:nvCxnSpPr>
      <xdr:spPr>
        <a:xfrm>
          <a:off x="1447800" y="1083636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32476</xdr:rowOff>
    </xdr:from>
    <xdr:to>
      <xdr:col>7</xdr:col>
      <xdr:colOff>203200</xdr:colOff>
      <xdr:row>63</xdr:row>
      <xdr:rowOff>134076</xdr:rowOff>
    </xdr:to>
    <xdr:sp macro="" textlink="">
      <xdr:nvSpPr>
        <xdr:cNvPr id="152" name="円/楕円 151"/>
        <xdr:cNvSpPr/>
      </xdr:nvSpPr>
      <xdr:spPr>
        <a:xfrm>
          <a:off x="49022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4553</xdr:rowOff>
    </xdr:from>
    <xdr:ext cx="762000" cy="259045"/>
    <xdr:sp macro="" textlink="">
      <xdr:nvSpPr>
        <xdr:cNvPr id="153" name="財政構造の弾力性該当値テキスト"/>
        <xdr:cNvSpPr txBox="1"/>
      </xdr:nvSpPr>
      <xdr:spPr>
        <a:xfrm>
          <a:off x="5041900" y="108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156573</xdr:rowOff>
    </xdr:from>
    <xdr:to>
      <xdr:col>6</xdr:col>
      <xdr:colOff>50800</xdr:colOff>
      <xdr:row>64</xdr:row>
      <xdr:rowOff>86723</xdr:rowOff>
    </xdr:to>
    <xdr:sp macro="" textlink="">
      <xdr:nvSpPr>
        <xdr:cNvPr id="154" name="円/楕円 153"/>
        <xdr:cNvSpPr/>
      </xdr:nvSpPr>
      <xdr:spPr>
        <a:xfrm>
          <a:off x="4064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96900</xdr:rowOff>
    </xdr:from>
    <xdr:ext cx="736600" cy="259045"/>
    <xdr:sp macro="" textlink="">
      <xdr:nvSpPr>
        <xdr:cNvPr id="155" name="テキスト ボックス 154"/>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32476</xdr:rowOff>
    </xdr:from>
    <xdr:to>
      <xdr:col>4</xdr:col>
      <xdr:colOff>533400</xdr:colOff>
      <xdr:row>63</xdr:row>
      <xdr:rowOff>134076</xdr:rowOff>
    </xdr:to>
    <xdr:sp macro="" textlink="">
      <xdr:nvSpPr>
        <xdr:cNvPr id="156" name="円/楕円 155"/>
        <xdr:cNvSpPr/>
      </xdr:nvSpPr>
      <xdr:spPr>
        <a:xfrm>
          <a:off x="3175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57" name="テキスト ボックス 156"/>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128996</xdr:rowOff>
    </xdr:from>
    <xdr:to>
      <xdr:col>3</xdr:col>
      <xdr:colOff>330200</xdr:colOff>
      <xdr:row>64</xdr:row>
      <xdr:rowOff>59146</xdr:rowOff>
    </xdr:to>
    <xdr:sp macro="" textlink="">
      <xdr:nvSpPr>
        <xdr:cNvPr id="158" name="円/楕円 157"/>
        <xdr:cNvSpPr/>
      </xdr:nvSpPr>
      <xdr:spPr>
        <a:xfrm>
          <a:off x="2286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59" name="テキスト ボックス 158"/>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155666</xdr:rowOff>
    </xdr:from>
    <xdr:to>
      <xdr:col>2</xdr:col>
      <xdr:colOff>127000</xdr:colOff>
      <xdr:row>63</xdr:row>
      <xdr:rowOff>85816</xdr:rowOff>
    </xdr:to>
    <xdr:sp macro="" textlink="">
      <xdr:nvSpPr>
        <xdr:cNvPr id="160" name="円/楕円 159"/>
        <xdr:cNvSpPr/>
      </xdr:nvSpPr>
      <xdr:spPr>
        <a:xfrm>
          <a:off x="1397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95993</xdr:rowOff>
    </xdr:from>
    <xdr:ext cx="762000" cy="259045"/>
    <xdr:sp macro="" textlink="">
      <xdr:nvSpPr>
        <xdr:cNvPr id="161" name="テキスト ボックス 160"/>
        <xdr:cNvSpPr txBox="1"/>
      </xdr:nvSpPr>
      <xdr:spPr>
        <a:xfrm>
          <a:off x="1066800" y="1055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[171,708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17</a:t>
          </a:r>
          <a:r>
            <a:rPr kumimoji="1" lang="ja-JP" altLang="en-US" sz="1100">
              <a:latin typeface="ＭＳ Ｐゴシック"/>
            </a:rPr>
            <a:t>年</a:t>
          </a:r>
          <a:r>
            <a:rPr kumimoji="1" lang="en-US" altLang="ja-JP" sz="1100">
              <a:latin typeface="ＭＳ Ｐゴシック"/>
            </a:rPr>
            <a:t>5</a:t>
          </a:r>
          <a:r>
            <a:rPr kumimoji="1" lang="ja-JP" altLang="en-US" sz="1100">
              <a:latin typeface="ＭＳ Ｐゴシック"/>
            </a:rPr>
            <a:t>月に市町村が合併し、和歌山県全域の約</a:t>
          </a:r>
          <a:r>
            <a:rPr kumimoji="1" lang="en-US" altLang="ja-JP" sz="1100">
              <a:latin typeface="ＭＳ Ｐゴシック"/>
            </a:rPr>
            <a:t>22</a:t>
          </a:r>
          <a:r>
            <a:rPr kumimoji="1" lang="ja-JP" altLang="en-US" sz="1100">
              <a:latin typeface="ＭＳ Ｐゴシック"/>
            </a:rPr>
            <a:t>％、県内１位の広大な面積を有することとなり、旧町村単位に４つの行政局を配置していることなどから、人件費・物件費等については、類似団体や全国平均を上回っている。</a:t>
          </a:r>
          <a:endParaRPr kumimoji="1" lang="en-US" altLang="ja-JP" sz="1100">
            <a:latin typeface="ＭＳ Ｐゴシック"/>
          </a:endParaRP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においては、定員管理の適正化による職員数の減小等により、人件費の減少はあるものの、地域支援交付金（消費喚起・生活支援型）事業として実施したプレミアム商品券事業や国民体育大会関連経費の増加等により物件費が増加となり、依然、類似団体や全国平均より高水準で推移していることから、今後も定員管理の適正化や経費の削減等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48354</xdr:rowOff>
    </xdr:from>
    <xdr:to>
      <xdr:col>7</xdr:col>
      <xdr:colOff>152400</xdr:colOff>
      <xdr:row>81</xdr:row>
      <xdr:rowOff>53065</xdr:rowOff>
    </xdr:to>
    <xdr:cxnSp macro="">
      <xdr:nvCxnSpPr>
        <xdr:cNvPr id="197" name="直線コネクタ 196"/>
        <xdr:cNvCxnSpPr/>
      </xdr:nvCxnSpPr>
      <xdr:spPr>
        <a:xfrm>
          <a:off x="4114800" y="13935804"/>
          <a:ext cx="8382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36227</xdr:rowOff>
    </xdr:from>
    <xdr:to>
      <xdr:col>6</xdr:col>
      <xdr:colOff>0</xdr:colOff>
      <xdr:row>81</xdr:row>
      <xdr:rowOff>48354</xdr:rowOff>
    </xdr:to>
    <xdr:cxnSp macro="">
      <xdr:nvCxnSpPr>
        <xdr:cNvPr id="200" name="直線コネクタ 199"/>
        <xdr:cNvCxnSpPr/>
      </xdr:nvCxnSpPr>
      <xdr:spPr>
        <a:xfrm>
          <a:off x="3225800" y="13923677"/>
          <a:ext cx="889000" cy="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35024</xdr:rowOff>
    </xdr:from>
    <xdr:to>
      <xdr:col>4</xdr:col>
      <xdr:colOff>482600</xdr:colOff>
      <xdr:row>81</xdr:row>
      <xdr:rowOff>36227</xdr:rowOff>
    </xdr:to>
    <xdr:cxnSp macro="">
      <xdr:nvCxnSpPr>
        <xdr:cNvPr id="203" name="直線コネクタ 202"/>
        <xdr:cNvCxnSpPr/>
      </xdr:nvCxnSpPr>
      <xdr:spPr>
        <a:xfrm>
          <a:off x="2336800" y="13922474"/>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35024</xdr:rowOff>
    </xdr:from>
    <xdr:to>
      <xdr:col>3</xdr:col>
      <xdr:colOff>279400</xdr:colOff>
      <xdr:row>81</xdr:row>
      <xdr:rowOff>40984</xdr:rowOff>
    </xdr:to>
    <xdr:cxnSp macro="">
      <xdr:nvCxnSpPr>
        <xdr:cNvPr id="206" name="直線コネクタ 205"/>
        <xdr:cNvCxnSpPr/>
      </xdr:nvCxnSpPr>
      <xdr:spPr>
        <a:xfrm flipV="1">
          <a:off x="1447800" y="13922474"/>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2265</xdr:rowOff>
    </xdr:from>
    <xdr:to>
      <xdr:col>7</xdr:col>
      <xdr:colOff>203200</xdr:colOff>
      <xdr:row>81</xdr:row>
      <xdr:rowOff>103865</xdr:rowOff>
    </xdr:to>
    <xdr:sp macro="" textlink="">
      <xdr:nvSpPr>
        <xdr:cNvPr id="216" name="円/楕円 215"/>
        <xdr:cNvSpPr/>
      </xdr:nvSpPr>
      <xdr:spPr>
        <a:xfrm>
          <a:off x="4902200" y="1388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50542</xdr:rowOff>
    </xdr:from>
    <xdr:ext cx="762000" cy="259045"/>
    <xdr:sp macro="" textlink="">
      <xdr:nvSpPr>
        <xdr:cNvPr id="217" name="人件費・物件費等の状況該当値テキスト"/>
        <xdr:cNvSpPr txBox="1"/>
      </xdr:nvSpPr>
      <xdr:spPr>
        <a:xfrm>
          <a:off x="5041900" y="1393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171,708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169004</xdr:rowOff>
    </xdr:from>
    <xdr:to>
      <xdr:col>6</xdr:col>
      <xdr:colOff>50800</xdr:colOff>
      <xdr:row>81</xdr:row>
      <xdr:rowOff>99154</xdr:rowOff>
    </xdr:to>
    <xdr:sp macro="" textlink="">
      <xdr:nvSpPr>
        <xdr:cNvPr id="218" name="円/楕円 217"/>
        <xdr:cNvSpPr/>
      </xdr:nvSpPr>
      <xdr:spPr>
        <a:xfrm>
          <a:off x="4064000" y="1388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83931</xdr:rowOff>
    </xdr:from>
    <xdr:ext cx="736600" cy="259045"/>
    <xdr:sp macro="" textlink="">
      <xdr:nvSpPr>
        <xdr:cNvPr id="219" name="テキスト ボックス 218"/>
        <xdr:cNvSpPr txBox="1"/>
      </xdr:nvSpPr>
      <xdr:spPr>
        <a:xfrm>
          <a:off x="3733800" y="13971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167,608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156877</xdr:rowOff>
    </xdr:from>
    <xdr:to>
      <xdr:col>4</xdr:col>
      <xdr:colOff>533400</xdr:colOff>
      <xdr:row>81</xdr:row>
      <xdr:rowOff>87027</xdr:rowOff>
    </xdr:to>
    <xdr:sp macro="" textlink="">
      <xdr:nvSpPr>
        <xdr:cNvPr id="220" name="円/楕円 219"/>
        <xdr:cNvSpPr/>
      </xdr:nvSpPr>
      <xdr:spPr>
        <a:xfrm>
          <a:off x="3175000" y="138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71804</xdr:rowOff>
    </xdr:from>
    <xdr:ext cx="762000" cy="259045"/>
    <xdr:sp macro="" textlink="">
      <xdr:nvSpPr>
        <xdr:cNvPr id="221" name="テキスト ボックス 220"/>
        <xdr:cNvSpPr txBox="1"/>
      </xdr:nvSpPr>
      <xdr:spPr>
        <a:xfrm>
          <a:off x="2844800" y="1395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157,054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155674</xdr:rowOff>
    </xdr:from>
    <xdr:to>
      <xdr:col>3</xdr:col>
      <xdr:colOff>330200</xdr:colOff>
      <xdr:row>81</xdr:row>
      <xdr:rowOff>85824</xdr:rowOff>
    </xdr:to>
    <xdr:sp macro="" textlink="">
      <xdr:nvSpPr>
        <xdr:cNvPr id="222" name="円/楕円 221"/>
        <xdr:cNvSpPr/>
      </xdr:nvSpPr>
      <xdr:spPr>
        <a:xfrm>
          <a:off x="2286000" y="138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70601</xdr:rowOff>
    </xdr:from>
    <xdr:ext cx="762000" cy="259045"/>
    <xdr:sp macro="" textlink="">
      <xdr:nvSpPr>
        <xdr:cNvPr id="223" name="テキスト ボックス 222"/>
        <xdr:cNvSpPr txBox="1"/>
      </xdr:nvSpPr>
      <xdr:spPr>
        <a:xfrm>
          <a:off x="1955800" y="1395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156,008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161634</xdr:rowOff>
    </xdr:from>
    <xdr:to>
      <xdr:col>2</xdr:col>
      <xdr:colOff>127000</xdr:colOff>
      <xdr:row>81</xdr:row>
      <xdr:rowOff>91784</xdr:rowOff>
    </xdr:to>
    <xdr:sp macro="" textlink="">
      <xdr:nvSpPr>
        <xdr:cNvPr id="224" name="円/楕円 223"/>
        <xdr:cNvSpPr/>
      </xdr:nvSpPr>
      <xdr:spPr>
        <a:xfrm>
          <a:off x="1397000" y="138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76561</xdr:rowOff>
    </xdr:from>
    <xdr:ext cx="762000" cy="259045"/>
    <xdr:sp macro="" textlink="">
      <xdr:nvSpPr>
        <xdr:cNvPr id="225" name="テキスト ボックス 224"/>
        <xdr:cNvSpPr txBox="1"/>
      </xdr:nvSpPr>
      <xdr:spPr>
        <a:xfrm>
          <a:off x="1066800" y="1396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類似団体や全国市町村平均と比較して上回った状況にあり、今後も引き続き、給与体系の調整等を含め、適正化に努める。</a:t>
          </a:r>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31750</xdr:rowOff>
    </xdr:to>
    <xdr:cxnSp macro="">
      <xdr:nvCxnSpPr>
        <xdr:cNvPr id="259" name="直線コネクタ 258"/>
        <xdr:cNvCxnSpPr/>
      </xdr:nvCxnSpPr>
      <xdr:spPr>
        <a:xfrm flipV="1">
          <a:off x="16179800" y="1458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31750</xdr:rowOff>
    </xdr:to>
    <xdr:cxnSp macro="">
      <xdr:nvCxnSpPr>
        <xdr:cNvPr id="262" name="直線コネクタ 261"/>
        <xdr:cNvCxnSpPr/>
      </xdr:nvCxnSpPr>
      <xdr:spPr>
        <a:xfrm>
          <a:off x="15290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88</xdr:row>
      <xdr:rowOff>120650</xdr:rowOff>
    </xdr:to>
    <xdr:cxnSp macro="">
      <xdr:nvCxnSpPr>
        <xdr:cNvPr id="265" name="直線コネクタ 264"/>
        <xdr:cNvCxnSpPr/>
      </xdr:nvCxnSpPr>
      <xdr:spPr>
        <a:xfrm flipV="1">
          <a:off x="14401800" y="1456478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120650</xdr:rowOff>
    </xdr:from>
    <xdr:to>
      <xdr:col>21</xdr:col>
      <xdr:colOff>0</xdr:colOff>
      <xdr:row>88</xdr:row>
      <xdr:rowOff>168911</xdr:rowOff>
    </xdr:to>
    <xdr:cxnSp macro="">
      <xdr:nvCxnSpPr>
        <xdr:cNvPr id="268" name="直線コネクタ 267"/>
        <xdr:cNvCxnSpPr/>
      </xdr:nvCxnSpPr>
      <xdr:spPr>
        <a:xfrm flipV="1">
          <a:off x="13512800" y="152082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8" name="円/楕円 277"/>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100347</xdr:rowOff>
    </xdr:from>
    <xdr:ext cx="762000" cy="259045"/>
    <xdr:sp macro="" textlink="">
      <xdr:nvSpPr>
        <xdr:cNvPr id="279" name="給与水準   （国との比較）該当値テキスト"/>
        <xdr:cNvSpPr txBox="1"/>
      </xdr:nvSpPr>
      <xdr:spPr>
        <a:xfrm>
          <a:off x="17106900" y="1450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80" name="円/楕円 27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81" name="テキスト ボックス 280"/>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82" name="円/楕円 281"/>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83" name="テキスト ボックス 282"/>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84" name="円/楕円 283"/>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156227</xdr:rowOff>
    </xdr:from>
    <xdr:ext cx="762000" cy="259045"/>
    <xdr:sp macro="" textlink="">
      <xdr:nvSpPr>
        <xdr:cNvPr id="285" name="テキスト ボックス 284"/>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6" name="円/楕円 285"/>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7" name="テキスト ボックス 286"/>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定員適正化計画に基づき、計画的に職員数の削減に取り組んでいるものの、平成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月に</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市町村が合併し、和歌山県全域の約</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％、県内第</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位の広大な面積を有することや、旧町村単位に</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つの行政局を配置しており、加えて隣接する上富田町から消防業務を受託していることなどから、類似団体や全国市町村平均と比較して上回っている状況にある。</a:t>
          </a:r>
          <a:r>
            <a:rPr lang="ja-JP" altLang="ja-JP" sz="1100" u="none">
              <a:solidFill>
                <a:schemeClr val="dk1"/>
              </a:solidFill>
              <a:effectLst/>
              <a:latin typeface="+mn-lt"/>
              <a:ea typeface="+mn-ea"/>
              <a:cs typeface="+mn-cs"/>
            </a:rPr>
            <a:t>一方、人口が同規模程度で、面積が</a:t>
          </a:r>
          <a:r>
            <a:rPr lang="en-US" altLang="ja-JP" sz="1100" u="none">
              <a:solidFill>
                <a:schemeClr val="dk1"/>
              </a:solidFill>
              <a:effectLst/>
              <a:latin typeface="+mn-lt"/>
              <a:ea typeface="+mn-ea"/>
              <a:cs typeface="+mn-cs"/>
            </a:rPr>
            <a:t>500</a:t>
          </a:r>
          <a:r>
            <a:rPr lang="ja-JP" altLang="ja-JP" sz="1100" u="none">
              <a:solidFill>
                <a:schemeClr val="dk1"/>
              </a:solidFill>
              <a:effectLst/>
              <a:latin typeface="+mn-lt"/>
              <a:ea typeface="+mn-ea"/>
              <a:cs typeface="+mn-cs"/>
            </a:rPr>
            <a:t>ｋ㎡以上の自治体と比較した場合、職種にもよるが、職員数は下回っている状況にある。今後も引き続き、適正な定員管理に努める。</a:t>
          </a:r>
          <a:endParaRPr kumimoji="1" lang="ja-JP" altLang="en-US" sz="1100" u="none">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92710</xdr:rowOff>
    </xdr:from>
    <xdr:to>
      <xdr:col>24</xdr:col>
      <xdr:colOff>558800</xdr:colOff>
      <xdr:row>62</xdr:row>
      <xdr:rowOff>116840</xdr:rowOff>
    </xdr:to>
    <xdr:cxnSp macro="">
      <xdr:nvCxnSpPr>
        <xdr:cNvPr id="324" name="直線コネクタ 323"/>
        <xdr:cNvCxnSpPr/>
      </xdr:nvCxnSpPr>
      <xdr:spPr>
        <a:xfrm>
          <a:off x="16179800" y="1072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5"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92710</xdr:rowOff>
    </xdr:from>
    <xdr:to>
      <xdr:col>23</xdr:col>
      <xdr:colOff>406400</xdr:colOff>
      <xdr:row>62</xdr:row>
      <xdr:rowOff>98455</xdr:rowOff>
    </xdr:to>
    <xdr:cxnSp macro="">
      <xdr:nvCxnSpPr>
        <xdr:cNvPr id="327" name="直線コネクタ 326"/>
        <xdr:cNvCxnSpPr/>
      </xdr:nvCxnSpPr>
      <xdr:spPr>
        <a:xfrm flipV="1">
          <a:off x="15290800" y="1072261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9" name="テキスト ボックス 32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98455</xdr:rowOff>
    </xdr:from>
    <xdr:to>
      <xdr:col>22</xdr:col>
      <xdr:colOff>203200</xdr:colOff>
      <xdr:row>62</xdr:row>
      <xdr:rowOff>112244</xdr:rowOff>
    </xdr:to>
    <xdr:cxnSp macro="">
      <xdr:nvCxnSpPr>
        <xdr:cNvPr id="330" name="直線コネクタ 329"/>
        <xdr:cNvCxnSpPr/>
      </xdr:nvCxnSpPr>
      <xdr:spPr>
        <a:xfrm flipV="1">
          <a:off x="14401800" y="1072835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2" name="テキスト ボックス 331"/>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112244</xdr:rowOff>
    </xdr:from>
    <xdr:to>
      <xdr:col>21</xdr:col>
      <xdr:colOff>0</xdr:colOff>
      <xdr:row>62</xdr:row>
      <xdr:rowOff>117989</xdr:rowOff>
    </xdr:to>
    <xdr:cxnSp macro="">
      <xdr:nvCxnSpPr>
        <xdr:cNvPr id="333" name="直線コネクタ 332"/>
        <xdr:cNvCxnSpPr/>
      </xdr:nvCxnSpPr>
      <xdr:spPr>
        <a:xfrm flipV="1">
          <a:off x="13512800" y="1074214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5" name="テキスト ボックス 334"/>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37" name="テキスト ボックス 336"/>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66040</xdr:rowOff>
    </xdr:from>
    <xdr:to>
      <xdr:col>24</xdr:col>
      <xdr:colOff>609600</xdr:colOff>
      <xdr:row>62</xdr:row>
      <xdr:rowOff>167640</xdr:rowOff>
    </xdr:to>
    <xdr:sp macro="" textlink="">
      <xdr:nvSpPr>
        <xdr:cNvPr id="343" name="円/楕円 342"/>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38117</xdr:rowOff>
    </xdr:from>
    <xdr:ext cx="762000" cy="259045"/>
    <xdr:sp macro="" textlink="">
      <xdr:nvSpPr>
        <xdr:cNvPr id="344" name="定員管理の状況該当値テキスト"/>
        <xdr:cNvSpPr txBox="1"/>
      </xdr:nvSpPr>
      <xdr:spPr>
        <a:xfrm>
          <a:off x="17106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41910</xdr:rowOff>
    </xdr:from>
    <xdr:to>
      <xdr:col>23</xdr:col>
      <xdr:colOff>457200</xdr:colOff>
      <xdr:row>62</xdr:row>
      <xdr:rowOff>143510</xdr:rowOff>
    </xdr:to>
    <xdr:sp macro="" textlink="">
      <xdr:nvSpPr>
        <xdr:cNvPr id="345" name="円/楕円 344"/>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128287</xdr:rowOff>
    </xdr:from>
    <xdr:ext cx="736600" cy="259045"/>
    <xdr:sp macro="" textlink="">
      <xdr:nvSpPr>
        <xdr:cNvPr id="346" name="テキスト ボックス 345"/>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47655</xdr:rowOff>
    </xdr:from>
    <xdr:to>
      <xdr:col>22</xdr:col>
      <xdr:colOff>254000</xdr:colOff>
      <xdr:row>62</xdr:row>
      <xdr:rowOff>149255</xdr:rowOff>
    </xdr:to>
    <xdr:sp macro="" textlink="">
      <xdr:nvSpPr>
        <xdr:cNvPr id="347" name="円/楕円 346"/>
        <xdr:cNvSpPr/>
      </xdr:nvSpPr>
      <xdr:spPr>
        <a:xfrm>
          <a:off x="15240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134032</xdr:rowOff>
    </xdr:from>
    <xdr:ext cx="762000" cy="259045"/>
    <xdr:sp macro="" textlink="">
      <xdr:nvSpPr>
        <xdr:cNvPr id="348" name="テキスト ボックス 347"/>
        <xdr:cNvSpPr txBox="1"/>
      </xdr:nvSpPr>
      <xdr:spPr>
        <a:xfrm>
          <a:off x="14909800" y="1076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61444</xdr:rowOff>
    </xdr:from>
    <xdr:to>
      <xdr:col>21</xdr:col>
      <xdr:colOff>50800</xdr:colOff>
      <xdr:row>62</xdr:row>
      <xdr:rowOff>163044</xdr:rowOff>
    </xdr:to>
    <xdr:sp macro="" textlink="">
      <xdr:nvSpPr>
        <xdr:cNvPr id="349" name="円/楕円 348"/>
        <xdr:cNvSpPr/>
      </xdr:nvSpPr>
      <xdr:spPr>
        <a:xfrm>
          <a:off x="143510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147821</xdr:rowOff>
    </xdr:from>
    <xdr:ext cx="762000" cy="259045"/>
    <xdr:sp macro="" textlink="">
      <xdr:nvSpPr>
        <xdr:cNvPr id="350" name="テキスト ボックス 349"/>
        <xdr:cNvSpPr txBox="1"/>
      </xdr:nvSpPr>
      <xdr:spPr>
        <a:xfrm>
          <a:off x="14020800" y="107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67189</xdr:rowOff>
    </xdr:from>
    <xdr:to>
      <xdr:col>19</xdr:col>
      <xdr:colOff>533400</xdr:colOff>
      <xdr:row>62</xdr:row>
      <xdr:rowOff>168789</xdr:rowOff>
    </xdr:to>
    <xdr:sp macro="" textlink="">
      <xdr:nvSpPr>
        <xdr:cNvPr id="351" name="円/楕円 350"/>
        <xdr:cNvSpPr/>
      </xdr:nvSpPr>
      <xdr:spPr>
        <a:xfrm>
          <a:off x="13462000" y="10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153566</xdr:rowOff>
    </xdr:from>
    <xdr:ext cx="762000" cy="259045"/>
    <xdr:sp macro="" textlink="">
      <xdr:nvSpPr>
        <xdr:cNvPr id="352" name="テキスト ボックス 351"/>
        <xdr:cNvSpPr txBox="1"/>
      </xdr:nvSpPr>
      <xdr:spPr>
        <a:xfrm>
          <a:off x="13131800" y="107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生活基盤に係る各種大型事業の財源として発行した地方債の元利償還金や準元利償還金に加え、紀南病院の移転整備に伴う建設債償還等に係る負担金が主な要因となり、類似団体や全国平均と比較して高率で推移してきたが、補償金免除繰上償還の実施、また公立紀南病院組合の病院移転整備に伴う建設債償還が平成</a:t>
          </a:r>
          <a:r>
            <a:rPr kumimoji="1" lang="en-US" altLang="ja-JP" sz="1100">
              <a:latin typeface="ＭＳ Ｐゴシック"/>
            </a:rPr>
            <a:t>21</a:t>
          </a:r>
          <a:r>
            <a:rPr kumimoji="1" lang="ja-JP" altLang="en-US" sz="1100">
              <a:latin typeface="ＭＳ Ｐゴシック"/>
            </a:rPr>
            <a:t>年度で終了したことや、田辺周辺衛生施設組合の地方債の元利償還が平成</a:t>
          </a:r>
          <a:r>
            <a:rPr kumimoji="1" lang="en-US" altLang="ja-JP" sz="1100">
              <a:latin typeface="ＭＳ Ｐゴシック"/>
            </a:rPr>
            <a:t>25</a:t>
          </a:r>
          <a:r>
            <a:rPr kumimoji="1" lang="ja-JP" altLang="en-US" sz="1100">
              <a:latin typeface="ＭＳ Ｐゴシック"/>
            </a:rPr>
            <a:t>年度に終了したことなどにより、比率は改善傾向にあり、平成</a:t>
          </a:r>
          <a:r>
            <a:rPr kumimoji="1" lang="en-US" altLang="ja-JP" sz="1100">
              <a:latin typeface="ＭＳ Ｐゴシック"/>
            </a:rPr>
            <a:t>27</a:t>
          </a:r>
          <a:r>
            <a:rPr kumimoji="1" lang="ja-JP" altLang="en-US" sz="1100">
              <a:latin typeface="ＭＳ Ｐゴシック"/>
            </a:rPr>
            <a:t>年度はＨ</a:t>
          </a:r>
          <a:r>
            <a:rPr kumimoji="1" lang="en-US" altLang="ja-JP" sz="1100">
              <a:latin typeface="ＭＳ Ｐゴシック"/>
            </a:rPr>
            <a:t>14</a:t>
          </a:r>
          <a:r>
            <a:rPr kumimoji="1" lang="ja-JP" altLang="en-US" sz="1100">
              <a:latin typeface="ＭＳ Ｐゴシック"/>
            </a:rPr>
            <a:t>、Ｈ</a:t>
          </a:r>
          <a:r>
            <a:rPr kumimoji="1" lang="en-US" altLang="ja-JP" sz="1100">
              <a:latin typeface="ＭＳ Ｐゴシック"/>
            </a:rPr>
            <a:t>15</a:t>
          </a:r>
          <a:r>
            <a:rPr kumimoji="1" lang="ja-JP" altLang="en-US" sz="1100">
              <a:latin typeface="ＭＳ Ｐゴシック"/>
            </a:rPr>
            <a:t>年度実施事業に係る過疎対策事業債の償還が終了したこと等により、前年度に比べ</a:t>
          </a:r>
          <a:r>
            <a:rPr kumimoji="1" lang="en-US" altLang="ja-JP" sz="1100">
              <a:latin typeface="ＭＳ Ｐゴシック"/>
            </a:rPr>
            <a:t>1.4</a:t>
          </a:r>
          <a:r>
            <a:rPr kumimoji="1" lang="ja-JP" altLang="en-US" sz="1100">
              <a:latin typeface="ＭＳ Ｐゴシック"/>
            </a:rPr>
            <a:t>％改善し</a:t>
          </a:r>
          <a:r>
            <a:rPr kumimoji="1" lang="en-US" altLang="ja-JP" sz="1100">
              <a:latin typeface="ＭＳ Ｐゴシック"/>
            </a:rPr>
            <a:t>9.2</a:t>
          </a:r>
          <a:r>
            <a:rPr kumimoji="1" lang="ja-JP" altLang="en-US" sz="1100">
              <a:latin typeface="ＭＳ Ｐゴシック"/>
            </a:rPr>
            <a:t>％となっている。</a:t>
          </a:r>
          <a:endParaRPr kumimoji="1" lang="en-US" altLang="ja-JP" sz="1100">
            <a:latin typeface="ＭＳ Ｐゴシック"/>
          </a:endParaRPr>
        </a:p>
        <a:p>
          <a:r>
            <a:rPr kumimoji="1" lang="ja-JP" altLang="en-US" sz="1100">
              <a:latin typeface="ＭＳ Ｐゴシック"/>
            </a:rPr>
            <a:t>　今後も比率の更なる改善に向け、地方債の適正管理に努める。</a:t>
          </a:r>
          <a:endParaRPr kumimoji="1" lang="en-US" altLang="ja-JP"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72753</xdr:rowOff>
    </xdr:from>
    <xdr:to>
      <xdr:col>24</xdr:col>
      <xdr:colOff>558800</xdr:colOff>
      <xdr:row>41</xdr:row>
      <xdr:rowOff>169273</xdr:rowOff>
    </xdr:to>
    <xdr:cxnSp macro="">
      <xdr:nvCxnSpPr>
        <xdr:cNvPr id="387" name="直線コネクタ 386"/>
        <xdr:cNvCxnSpPr/>
      </xdr:nvCxnSpPr>
      <xdr:spPr>
        <a:xfrm flipV="1">
          <a:off x="16179800" y="710220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88"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169273</xdr:rowOff>
    </xdr:from>
    <xdr:to>
      <xdr:col>23</xdr:col>
      <xdr:colOff>406400</xdr:colOff>
      <xdr:row>42</xdr:row>
      <xdr:rowOff>52977</xdr:rowOff>
    </xdr:to>
    <xdr:cxnSp macro="">
      <xdr:nvCxnSpPr>
        <xdr:cNvPr id="390" name="直線コネクタ 389"/>
        <xdr:cNvCxnSpPr/>
      </xdr:nvCxnSpPr>
      <xdr:spPr>
        <a:xfrm flipV="1">
          <a:off x="15290800" y="719872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2" name="テキスト ボックス 391"/>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52977</xdr:rowOff>
    </xdr:from>
    <xdr:to>
      <xdr:col>22</xdr:col>
      <xdr:colOff>203200</xdr:colOff>
      <xdr:row>42</xdr:row>
      <xdr:rowOff>101237</xdr:rowOff>
    </xdr:to>
    <xdr:cxnSp macro="">
      <xdr:nvCxnSpPr>
        <xdr:cNvPr id="393" name="直線コネクタ 392"/>
        <xdr:cNvCxnSpPr/>
      </xdr:nvCxnSpPr>
      <xdr:spPr>
        <a:xfrm flipV="1">
          <a:off x="14401800" y="72538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5" name="テキスト ボックス 394"/>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101237</xdr:rowOff>
    </xdr:from>
    <xdr:to>
      <xdr:col>21</xdr:col>
      <xdr:colOff>0</xdr:colOff>
      <xdr:row>43</xdr:row>
      <xdr:rowOff>74567</xdr:rowOff>
    </xdr:to>
    <xdr:cxnSp macro="">
      <xdr:nvCxnSpPr>
        <xdr:cNvPr id="396" name="直線コネクタ 395"/>
        <xdr:cNvCxnSpPr/>
      </xdr:nvCxnSpPr>
      <xdr:spPr>
        <a:xfrm flipV="1">
          <a:off x="13512800" y="73021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8" name="テキスト ボックス 397"/>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0" name="テキスト ボックス 399"/>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21953</xdr:rowOff>
    </xdr:from>
    <xdr:to>
      <xdr:col>24</xdr:col>
      <xdr:colOff>609600</xdr:colOff>
      <xdr:row>41</xdr:row>
      <xdr:rowOff>123553</xdr:rowOff>
    </xdr:to>
    <xdr:sp macro="" textlink="">
      <xdr:nvSpPr>
        <xdr:cNvPr id="406" name="円/楕円 405"/>
        <xdr:cNvSpPr/>
      </xdr:nvSpPr>
      <xdr:spPr>
        <a:xfrm>
          <a:off x="169672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165480</xdr:rowOff>
    </xdr:from>
    <xdr:ext cx="762000" cy="259045"/>
    <xdr:sp macro="" textlink="">
      <xdr:nvSpPr>
        <xdr:cNvPr id="407" name="公債費負担の状況該当値テキスト"/>
        <xdr:cNvSpPr txBox="1"/>
      </xdr:nvSpPr>
      <xdr:spPr>
        <a:xfrm>
          <a:off x="17106900" y="702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118473</xdr:rowOff>
    </xdr:from>
    <xdr:to>
      <xdr:col>23</xdr:col>
      <xdr:colOff>457200</xdr:colOff>
      <xdr:row>42</xdr:row>
      <xdr:rowOff>48623</xdr:rowOff>
    </xdr:to>
    <xdr:sp macro="" textlink="">
      <xdr:nvSpPr>
        <xdr:cNvPr id="408" name="円/楕円 407"/>
        <xdr:cNvSpPr/>
      </xdr:nvSpPr>
      <xdr:spPr>
        <a:xfrm>
          <a:off x="16129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33400</xdr:rowOff>
    </xdr:from>
    <xdr:ext cx="736600" cy="259045"/>
    <xdr:sp macro="" textlink="">
      <xdr:nvSpPr>
        <xdr:cNvPr id="409" name="テキスト ボックス 408"/>
        <xdr:cNvSpPr txBox="1"/>
      </xdr:nvSpPr>
      <xdr:spPr>
        <a:xfrm>
          <a:off x="15798800" y="723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2177</xdr:rowOff>
    </xdr:from>
    <xdr:to>
      <xdr:col>22</xdr:col>
      <xdr:colOff>254000</xdr:colOff>
      <xdr:row>42</xdr:row>
      <xdr:rowOff>103777</xdr:rowOff>
    </xdr:to>
    <xdr:sp macro="" textlink="">
      <xdr:nvSpPr>
        <xdr:cNvPr id="410" name="円/楕円 409"/>
        <xdr:cNvSpPr/>
      </xdr:nvSpPr>
      <xdr:spPr>
        <a:xfrm>
          <a:off x="15240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88554</xdr:rowOff>
    </xdr:from>
    <xdr:ext cx="762000" cy="259045"/>
    <xdr:sp macro="" textlink="">
      <xdr:nvSpPr>
        <xdr:cNvPr id="411" name="テキスト ボックス 410"/>
        <xdr:cNvSpPr txBox="1"/>
      </xdr:nvSpPr>
      <xdr:spPr>
        <a:xfrm>
          <a:off x="14909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50437</xdr:rowOff>
    </xdr:from>
    <xdr:to>
      <xdr:col>21</xdr:col>
      <xdr:colOff>50800</xdr:colOff>
      <xdr:row>42</xdr:row>
      <xdr:rowOff>152037</xdr:rowOff>
    </xdr:to>
    <xdr:sp macro="" textlink="">
      <xdr:nvSpPr>
        <xdr:cNvPr id="412" name="円/楕円 411"/>
        <xdr:cNvSpPr/>
      </xdr:nvSpPr>
      <xdr:spPr>
        <a:xfrm>
          <a:off x="14351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136814</xdr:rowOff>
    </xdr:from>
    <xdr:ext cx="762000" cy="259045"/>
    <xdr:sp macro="" textlink="">
      <xdr:nvSpPr>
        <xdr:cNvPr id="413" name="テキスト ボックス 412"/>
        <xdr:cNvSpPr txBox="1"/>
      </xdr:nvSpPr>
      <xdr:spPr>
        <a:xfrm>
          <a:off x="14020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23767</xdr:rowOff>
    </xdr:from>
    <xdr:to>
      <xdr:col>19</xdr:col>
      <xdr:colOff>533400</xdr:colOff>
      <xdr:row>43</xdr:row>
      <xdr:rowOff>125367</xdr:rowOff>
    </xdr:to>
    <xdr:sp macro="" textlink="">
      <xdr:nvSpPr>
        <xdr:cNvPr id="414" name="円/楕円 413"/>
        <xdr:cNvSpPr/>
      </xdr:nvSpPr>
      <xdr:spPr>
        <a:xfrm>
          <a:off x="13462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110144</xdr:rowOff>
    </xdr:from>
    <xdr:ext cx="762000" cy="259045"/>
    <xdr:sp macro="" textlink="">
      <xdr:nvSpPr>
        <xdr:cNvPr id="415" name="テキスト ボックス 414"/>
        <xdr:cNvSpPr txBox="1"/>
      </xdr:nvSpPr>
      <xdr:spPr>
        <a:xfrm>
          <a:off x="13131800" y="74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類似団体や全国平均と比較して下回っている状況であり、平成</a:t>
          </a:r>
          <a:r>
            <a:rPr kumimoji="1" lang="en-US" altLang="ja-JP" sz="1100">
              <a:latin typeface="ＭＳ Ｐゴシック"/>
            </a:rPr>
            <a:t>27</a:t>
          </a:r>
          <a:r>
            <a:rPr kumimoji="1" lang="ja-JP" altLang="en-US" sz="1100">
              <a:latin typeface="ＭＳ Ｐゴシック"/>
            </a:rPr>
            <a:t>年度は、前年度と比較して</a:t>
          </a:r>
          <a:r>
            <a:rPr kumimoji="1" lang="en-US" altLang="ja-JP" sz="1100">
              <a:latin typeface="ＭＳ Ｐゴシック"/>
            </a:rPr>
            <a:t>5.7</a:t>
          </a:r>
          <a:r>
            <a:rPr kumimoji="1" lang="ja-JP" altLang="en-US" sz="1100">
              <a:latin typeface="ＭＳ Ｐゴシック"/>
            </a:rPr>
            <a:t>％減少し</a:t>
          </a:r>
          <a:r>
            <a:rPr kumimoji="1" lang="en-US" altLang="ja-JP" sz="1100">
              <a:latin typeface="ＭＳ Ｐゴシック"/>
            </a:rPr>
            <a:t>20.1</a:t>
          </a:r>
          <a:r>
            <a:rPr kumimoji="1" lang="ja-JP" altLang="en-US" sz="1100">
              <a:latin typeface="ＭＳ Ｐゴシック"/>
            </a:rPr>
            <a:t>％となっている。</a:t>
          </a:r>
          <a:endParaRPr kumimoji="1" lang="en-US" altLang="ja-JP" sz="1100">
            <a:latin typeface="ＭＳ Ｐゴシック"/>
          </a:endParaRPr>
        </a:p>
        <a:p>
          <a:r>
            <a:rPr kumimoji="1" lang="ja-JP" altLang="en-US" sz="1100">
              <a:latin typeface="ＭＳ Ｐゴシック"/>
            </a:rPr>
            <a:t>　減少した主な要因としては、一部事務組合の地方債現在高の減少や一般職、一般会計等対象職員数の減少による退職手当負担見込額の減小、並びに減債基金他充当可能基金の増加等が挙げられる。</a:t>
          </a:r>
          <a:endParaRPr kumimoji="1" lang="en-US" altLang="ja-JP" sz="1100">
            <a:latin typeface="ＭＳ Ｐゴシック"/>
          </a:endParaRPr>
        </a:p>
        <a:p>
          <a:r>
            <a:rPr kumimoji="1" lang="ja-JP" altLang="en-US" sz="1100">
              <a:latin typeface="ＭＳ Ｐゴシック"/>
            </a:rPr>
            <a:t>　今後も地方債の計画的な発行や、定員適正化計画に基づく適正な定員管理の実施により、更なる比率の改善に努める。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132038</xdr:rowOff>
    </xdr:from>
    <xdr:to>
      <xdr:col>24</xdr:col>
      <xdr:colOff>558800</xdr:colOff>
      <xdr:row>15</xdr:row>
      <xdr:rowOff>6435</xdr:rowOff>
    </xdr:to>
    <xdr:cxnSp macro="">
      <xdr:nvCxnSpPr>
        <xdr:cNvPr id="449" name="直線コネクタ 448"/>
        <xdr:cNvCxnSpPr/>
      </xdr:nvCxnSpPr>
      <xdr:spPr>
        <a:xfrm flipV="1">
          <a:off x="16179800" y="2532338"/>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0"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6435</xdr:rowOff>
    </xdr:from>
    <xdr:to>
      <xdr:col>23</xdr:col>
      <xdr:colOff>406400</xdr:colOff>
      <xdr:row>15</xdr:row>
      <xdr:rowOff>118237</xdr:rowOff>
    </xdr:to>
    <xdr:cxnSp macro="">
      <xdr:nvCxnSpPr>
        <xdr:cNvPr id="452" name="直線コネクタ 451"/>
        <xdr:cNvCxnSpPr/>
      </xdr:nvCxnSpPr>
      <xdr:spPr>
        <a:xfrm flipV="1">
          <a:off x="15290800" y="2578185"/>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4" name="テキスト ボックス 453"/>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118237</xdr:rowOff>
    </xdr:from>
    <xdr:to>
      <xdr:col>22</xdr:col>
      <xdr:colOff>203200</xdr:colOff>
      <xdr:row>16</xdr:row>
      <xdr:rowOff>34459</xdr:rowOff>
    </xdr:to>
    <xdr:cxnSp macro="">
      <xdr:nvCxnSpPr>
        <xdr:cNvPr id="455" name="直線コネクタ 454"/>
        <xdr:cNvCxnSpPr/>
      </xdr:nvCxnSpPr>
      <xdr:spPr>
        <a:xfrm flipV="1">
          <a:off x="14401800" y="2689987"/>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57" name="テキスト ボックス 45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34459</xdr:rowOff>
    </xdr:from>
    <xdr:to>
      <xdr:col>21</xdr:col>
      <xdr:colOff>0</xdr:colOff>
      <xdr:row>16</xdr:row>
      <xdr:rowOff>153501</xdr:rowOff>
    </xdr:to>
    <xdr:cxnSp macro="">
      <xdr:nvCxnSpPr>
        <xdr:cNvPr id="458" name="直線コネクタ 457"/>
        <xdr:cNvCxnSpPr/>
      </xdr:nvCxnSpPr>
      <xdr:spPr>
        <a:xfrm flipV="1">
          <a:off x="13512800" y="2777659"/>
          <a:ext cx="889000" cy="1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0" name="テキスト ボックス 45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2" name="テキスト ボックス 46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81238</xdr:rowOff>
    </xdr:from>
    <xdr:to>
      <xdr:col>24</xdr:col>
      <xdr:colOff>609600</xdr:colOff>
      <xdr:row>15</xdr:row>
      <xdr:rowOff>11388</xdr:rowOff>
    </xdr:to>
    <xdr:sp macro="" textlink="">
      <xdr:nvSpPr>
        <xdr:cNvPr id="468" name="円/楕円 467"/>
        <xdr:cNvSpPr/>
      </xdr:nvSpPr>
      <xdr:spPr>
        <a:xfrm>
          <a:off x="169672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97765</xdr:rowOff>
    </xdr:from>
    <xdr:ext cx="762000" cy="259045"/>
    <xdr:sp macro="" textlink="">
      <xdr:nvSpPr>
        <xdr:cNvPr id="469" name="将来負担の状況該当値テキスト"/>
        <xdr:cNvSpPr txBox="1"/>
      </xdr:nvSpPr>
      <xdr:spPr>
        <a:xfrm>
          <a:off x="17106900" y="232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127085</xdr:rowOff>
    </xdr:from>
    <xdr:to>
      <xdr:col>23</xdr:col>
      <xdr:colOff>457200</xdr:colOff>
      <xdr:row>15</xdr:row>
      <xdr:rowOff>57235</xdr:rowOff>
    </xdr:to>
    <xdr:sp macro="" textlink="">
      <xdr:nvSpPr>
        <xdr:cNvPr id="470" name="円/楕円 469"/>
        <xdr:cNvSpPr/>
      </xdr:nvSpPr>
      <xdr:spPr>
        <a:xfrm>
          <a:off x="161290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67412</xdr:rowOff>
    </xdr:from>
    <xdr:ext cx="736600" cy="259045"/>
    <xdr:sp macro="" textlink="">
      <xdr:nvSpPr>
        <xdr:cNvPr id="471" name="テキスト ボックス 470"/>
        <xdr:cNvSpPr txBox="1"/>
      </xdr:nvSpPr>
      <xdr:spPr>
        <a:xfrm>
          <a:off x="15798800" y="229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67437</xdr:rowOff>
    </xdr:from>
    <xdr:to>
      <xdr:col>22</xdr:col>
      <xdr:colOff>254000</xdr:colOff>
      <xdr:row>15</xdr:row>
      <xdr:rowOff>169037</xdr:rowOff>
    </xdr:to>
    <xdr:sp macro="" textlink="">
      <xdr:nvSpPr>
        <xdr:cNvPr id="472" name="円/楕円 471"/>
        <xdr:cNvSpPr/>
      </xdr:nvSpPr>
      <xdr:spPr>
        <a:xfrm>
          <a:off x="15240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7764</xdr:rowOff>
    </xdr:from>
    <xdr:ext cx="762000" cy="259045"/>
    <xdr:sp macro="" textlink="">
      <xdr:nvSpPr>
        <xdr:cNvPr id="473" name="テキスト ボックス 472"/>
        <xdr:cNvSpPr txBox="1"/>
      </xdr:nvSpPr>
      <xdr:spPr>
        <a:xfrm>
          <a:off x="14909800" y="2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155109</xdr:rowOff>
    </xdr:from>
    <xdr:to>
      <xdr:col>21</xdr:col>
      <xdr:colOff>50800</xdr:colOff>
      <xdr:row>16</xdr:row>
      <xdr:rowOff>85259</xdr:rowOff>
    </xdr:to>
    <xdr:sp macro="" textlink="">
      <xdr:nvSpPr>
        <xdr:cNvPr id="474" name="円/楕円 473"/>
        <xdr:cNvSpPr/>
      </xdr:nvSpPr>
      <xdr:spPr>
        <a:xfrm>
          <a:off x="14351000" y="27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95436</xdr:rowOff>
    </xdr:from>
    <xdr:ext cx="762000" cy="259045"/>
    <xdr:sp macro="" textlink="">
      <xdr:nvSpPr>
        <xdr:cNvPr id="475" name="テキスト ボックス 474"/>
        <xdr:cNvSpPr txBox="1"/>
      </xdr:nvSpPr>
      <xdr:spPr>
        <a:xfrm>
          <a:off x="14020800" y="24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102701</xdr:rowOff>
    </xdr:from>
    <xdr:to>
      <xdr:col>19</xdr:col>
      <xdr:colOff>533400</xdr:colOff>
      <xdr:row>17</xdr:row>
      <xdr:rowOff>32851</xdr:rowOff>
    </xdr:to>
    <xdr:sp macro="" textlink="">
      <xdr:nvSpPr>
        <xdr:cNvPr id="476" name="円/楕円 475"/>
        <xdr:cNvSpPr/>
      </xdr:nvSpPr>
      <xdr:spPr>
        <a:xfrm>
          <a:off x="13462000" y="28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43028</xdr:rowOff>
    </xdr:from>
    <xdr:ext cx="762000" cy="259045"/>
    <xdr:sp macro="" textlink="">
      <xdr:nvSpPr>
        <xdr:cNvPr id="477" name="テキスト ボックス 476"/>
        <xdr:cNvSpPr txBox="1"/>
      </xdr:nvSpPr>
      <xdr:spPr>
        <a:xfrm>
          <a:off x="13131800" y="261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77,486
77,227
1,026.91
48,106,454
46,679,535
1,251,864
24,507,124
52,810,661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人件費に係る経常収支比率は、新規採用の抑制等による職員数削減や各種手当の廃止や見直し、指定管理者制度の導入や直営業務の民間委託などの取組みを進めるなど、人件費の削減に努めているが、平成</a:t>
          </a:r>
          <a:r>
            <a:rPr kumimoji="1" lang="en-US" altLang="ja-JP" sz="1100">
              <a:latin typeface="ＭＳ Ｐゴシック"/>
            </a:rPr>
            <a:t>27</a:t>
          </a:r>
          <a:r>
            <a:rPr kumimoji="1" lang="ja-JP" altLang="en-US" sz="1100">
              <a:latin typeface="ＭＳ Ｐゴシック"/>
            </a:rPr>
            <a:t>年度は人勧にともなう期末勤勉手当の増加はあるものの、職員数の減等により前年度に比べ</a:t>
          </a:r>
          <a:r>
            <a:rPr kumimoji="1" lang="en-US" altLang="ja-JP" sz="1100">
              <a:latin typeface="ＭＳ Ｐゴシック"/>
            </a:rPr>
            <a:t>0.6</a:t>
          </a:r>
          <a:r>
            <a:rPr kumimoji="1" lang="ja-JP" altLang="en-US" sz="1100">
              <a:latin typeface="ＭＳ Ｐゴシック"/>
            </a:rPr>
            <a:t>％の減少となっている。</a:t>
          </a:r>
          <a:endParaRPr kumimoji="1" lang="en-US" altLang="ja-JP" sz="1100">
            <a:latin typeface="ＭＳ Ｐゴシック"/>
          </a:endParaRPr>
        </a:p>
        <a:p>
          <a:r>
            <a:rPr kumimoji="1" lang="ja-JP" altLang="en-US" sz="1100">
              <a:latin typeface="ＭＳ Ｐゴシック"/>
            </a:rPr>
            <a:t>　今後も引き続き、定員適正化計画に基づき、人件費の削減に努める。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77470</xdr:rowOff>
    </xdr:to>
    <xdr:cxnSp macro="">
      <xdr:nvCxnSpPr>
        <xdr:cNvPr id="66" name="直線コネクタ 65"/>
        <xdr:cNvCxnSpPr/>
      </xdr:nvCxnSpPr>
      <xdr:spPr>
        <a:xfrm flipV="1">
          <a:off x="3987800" y="6375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37</xdr:row>
      <xdr:rowOff>77470</xdr:rowOff>
    </xdr:to>
    <xdr:cxnSp macro="">
      <xdr:nvCxnSpPr>
        <xdr:cNvPr id="69" name="直線コネクタ 68"/>
        <xdr:cNvCxnSpPr/>
      </xdr:nvCxnSpPr>
      <xdr:spPr>
        <a:xfrm>
          <a:off x="3098800" y="6314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69850</xdr:rowOff>
    </xdr:to>
    <xdr:cxnSp macro="">
      <xdr:nvCxnSpPr>
        <xdr:cNvPr id="72" name="直線コネクタ 71"/>
        <xdr:cNvCxnSpPr/>
      </xdr:nvCxnSpPr>
      <xdr:spPr>
        <a:xfrm flipV="1">
          <a:off x="2209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107950</xdr:rowOff>
    </xdr:to>
    <xdr:cxnSp macro="">
      <xdr:nvCxnSpPr>
        <xdr:cNvPr id="75" name="直線コネクタ 74"/>
        <xdr:cNvCxnSpPr/>
      </xdr:nvCxnSpPr>
      <xdr:spPr>
        <a:xfrm flipV="1">
          <a:off x="1320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5" name="円/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7" name="円/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9" name="円/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1" name="円/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93" name="円/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物件費に係る経常収支比率は、類似団体や全国平均と比較すると下回っている状況ではあるが、近年は悪化傾向にある。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年度はほぼ前年度並みで推移しているものの、今後も引き続き各施設における指定管理者制度の活用や民間委託などに取り組み、経費の削減に努める。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82550</xdr:rowOff>
    </xdr:to>
    <xdr:cxnSp macro="">
      <xdr:nvCxnSpPr>
        <xdr:cNvPr id="127" name="直線コネクタ 126"/>
        <xdr:cNvCxnSpPr/>
      </xdr:nvCxnSpPr>
      <xdr:spPr>
        <a:xfrm flipV="1">
          <a:off x="15671800" y="2641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152400</xdr:rowOff>
    </xdr:from>
    <xdr:to>
      <xdr:col>22</xdr:col>
      <xdr:colOff>565150</xdr:colOff>
      <xdr:row>15</xdr:row>
      <xdr:rowOff>82550</xdr:rowOff>
    </xdr:to>
    <xdr:cxnSp macro="">
      <xdr:nvCxnSpPr>
        <xdr:cNvPr id="130" name="直線コネクタ 129"/>
        <xdr:cNvCxnSpPr/>
      </xdr:nvCxnSpPr>
      <xdr:spPr>
        <a:xfrm>
          <a:off x="14782800" y="2552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152400</xdr:rowOff>
    </xdr:to>
    <xdr:cxnSp macro="">
      <xdr:nvCxnSpPr>
        <xdr:cNvPr id="133" name="直線コネクタ 132"/>
        <xdr:cNvCxnSpPr/>
      </xdr:nvCxnSpPr>
      <xdr:spPr>
        <a:xfrm>
          <a:off x="13893800" y="2489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88900</xdr:rowOff>
    </xdr:to>
    <xdr:cxnSp macro="">
      <xdr:nvCxnSpPr>
        <xdr:cNvPr id="136" name="直線コネクタ 135"/>
        <xdr:cNvCxnSpPr/>
      </xdr:nvCxnSpPr>
      <xdr:spPr>
        <a:xfrm>
          <a:off x="13004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6" name="円/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31750</xdr:rowOff>
    </xdr:from>
    <xdr:to>
      <xdr:col>22</xdr:col>
      <xdr:colOff>615950</xdr:colOff>
      <xdr:row>15</xdr:row>
      <xdr:rowOff>133350</xdr:rowOff>
    </xdr:to>
    <xdr:sp macro="" textlink="">
      <xdr:nvSpPr>
        <xdr:cNvPr id="148" name="円/楕円 147"/>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49" name="テキスト ボックス 148"/>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101600</xdr:rowOff>
    </xdr:from>
    <xdr:to>
      <xdr:col>21</xdr:col>
      <xdr:colOff>412750</xdr:colOff>
      <xdr:row>15</xdr:row>
      <xdr:rowOff>31750</xdr:rowOff>
    </xdr:to>
    <xdr:sp macro="" textlink="">
      <xdr:nvSpPr>
        <xdr:cNvPr id="150" name="円/楕円 149"/>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41927</xdr:rowOff>
    </xdr:from>
    <xdr:ext cx="762000" cy="259045"/>
    <xdr:sp macro="" textlink="">
      <xdr:nvSpPr>
        <xdr:cNvPr id="151" name="テキスト ボックス 150"/>
        <xdr:cNvSpPr txBox="1"/>
      </xdr:nvSpPr>
      <xdr:spPr>
        <a:xfrm>
          <a:off x="14401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2" name="円/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4" name="円/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扶助費に係る経常収支比率は、障害者自立支援給付サービスの増加や、生活保護費の増等により増加傾向にあり、平成</a:t>
          </a:r>
          <a:r>
            <a:rPr kumimoji="1" lang="en-US" altLang="ja-JP" sz="1100">
              <a:latin typeface="ＭＳ Ｐゴシック"/>
            </a:rPr>
            <a:t>27</a:t>
          </a:r>
          <a:r>
            <a:rPr kumimoji="1" lang="ja-JP" altLang="en-US" sz="1100">
              <a:latin typeface="ＭＳ Ｐゴシック"/>
            </a:rPr>
            <a:t>年度は子ども子育て支援新制度に係る施設型支援給付費負担金の増加したことから、前年度に比べ</a:t>
          </a:r>
          <a:r>
            <a:rPr kumimoji="1" lang="en-US" altLang="ja-JP" sz="1100">
              <a:latin typeface="ＭＳ Ｐゴシック"/>
            </a:rPr>
            <a:t>0.2</a:t>
          </a:r>
          <a:r>
            <a:rPr kumimoji="1" lang="ja-JP" altLang="en-US" sz="1100">
              <a:latin typeface="ＭＳ Ｐゴシック"/>
            </a:rPr>
            <a:t>％増加し</a:t>
          </a:r>
          <a:r>
            <a:rPr kumimoji="1" lang="en-US" altLang="ja-JP" sz="1100">
              <a:latin typeface="ＭＳ Ｐゴシック"/>
            </a:rPr>
            <a:t>10.1</a:t>
          </a:r>
          <a:r>
            <a:rPr kumimoji="1" lang="ja-JP" altLang="en-US" sz="1100">
              <a:latin typeface="ＭＳ Ｐゴシック"/>
            </a:rPr>
            <a:t>％となっている。</a:t>
          </a:r>
          <a:endParaRPr kumimoji="1" lang="en-US" altLang="ja-JP" sz="1100">
            <a:latin typeface="ＭＳ Ｐゴシック"/>
          </a:endParaRPr>
        </a:p>
        <a:p>
          <a:r>
            <a:rPr kumimoji="1" lang="ja-JP" altLang="en-US" sz="1100">
              <a:latin typeface="ＭＳ Ｐゴシック"/>
            </a:rPr>
            <a:t>　今後においても、生活保護における状況把握や資格審査等の適正化などの検討を進めていくことで、財政を圧迫する上昇傾向を少しでも抑制できるよう努める。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42635</xdr:rowOff>
    </xdr:to>
    <xdr:cxnSp macro="">
      <xdr:nvCxnSpPr>
        <xdr:cNvPr id="190" name="直線コネクタ 189"/>
        <xdr:cNvCxnSpPr/>
      </xdr:nvCxnSpPr>
      <xdr:spPr>
        <a:xfrm>
          <a:off x="3987800" y="94506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20865</xdr:rowOff>
    </xdr:to>
    <xdr:cxnSp macro="">
      <xdr:nvCxnSpPr>
        <xdr:cNvPr id="193" name="直線コネクタ 192"/>
        <xdr:cNvCxnSpPr/>
      </xdr:nvCxnSpPr>
      <xdr:spPr>
        <a:xfrm>
          <a:off x="3098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20865</xdr:rowOff>
    </xdr:to>
    <xdr:cxnSp macro="">
      <xdr:nvCxnSpPr>
        <xdr:cNvPr id="196" name="直線コネクタ 195"/>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54</xdr:row>
      <xdr:rowOff>159657</xdr:rowOff>
    </xdr:to>
    <xdr:cxnSp macro="">
      <xdr:nvCxnSpPr>
        <xdr:cNvPr id="199" name="直線コネクタ 198"/>
        <xdr:cNvCxnSpPr/>
      </xdr:nvCxnSpPr>
      <xdr:spPr>
        <a:xfrm>
          <a:off x="1320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163285</xdr:rowOff>
    </xdr:from>
    <xdr:to>
      <xdr:col>7</xdr:col>
      <xdr:colOff>66675</xdr:colOff>
      <xdr:row>55</xdr:row>
      <xdr:rowOff>93435</xdr:rowOff>
    </xdr:to>
    <xdr:sp macro="" textlink="">
      <xdr:nvSpPr>
        <xdr:cNvPr id="209" name="円/楕円 208"/>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135362</xdr:rowOff>
    </xdr:from>
    <xdr:ext cx="762000" cy="259045"/>
    <xdr:sp macro="" textlink="">
      <xdr:nvSpPr>
        <xdr:cNvPr id="210" name="扶助費該当値テキスト"/>
        <xdr:cNvSpPr txBox="1"/>
      </xdr:nvSpPr>
      <xdr:spPr>
        <a:xfrm>
          <a:off x="4914900" y="939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14" name="テキスト ボックス 213"/>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23784</xdr:rowOff>
    </xdr:from>
    <xdr:ext cx="762000" cy="259045"/>
    <xdr:sp macro="" textlink="">
      <xdr:nvSpPr>
        <xdr:cNvPr id="216" name="テキスト ボックス 215"/>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17" name="円/楕円 216"/>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18" name="テキスト ボックス 217"/>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その他に係る経常収支比率は、維持補修費と繰出金が該当し、類似団体や全国市町村平均と比較すると下回っている状況にあるが、その主なものは、介護保険事業特別会計や後期高齢者医療特別会計への繰出しに対するものが高い割合を占めており、今後、高齢化が進むことにより、増加傾向となることが予想される。また、公営企業会計への繰出しにおいても、下水道施設の老朽化に伴う維持管理経費の増加が見られることから、経費削減や、料金収入の確保に向けた加入啓発・促進に取り組み、普通会計における負担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73660</xdr:rowOff>
    </xdr:to>
    <xdr:cxnSp macro="">
      <xdr:nvCxnSpPr>
        <xdr:cNvPr id="251" name="直線コネクタ 250"/>
        <xdr:cNvCxnSpPr/>
      </xdr:nvCxnSpPr>
      <xdr:spPr>
        <a:xfrm>
          <a:off x="15671800" y="9674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73660</xdr:rowOff>
    </xdr:to>
    <xdr:cxnSp macro="">
      <xdr:nvCxnSpPr>
        <xdr:cNvPr id="254" name="直線コネクタ 253"/>
        <xdr:cNvCxnSpPr/>
      </xdr:nvCxnSpPr>
      <xdr:spPr>
        <a:xfrm>
          <a:off x="14782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66040</xdr:rowOff>
    </xdr:to>
    <xdr:cxnSp macro="">
      <xdr:nvCxnSpPr>
        <xdr:cNvPr id="257" name="直線コネクタ 256"/>
        <xdr:cNvCxnSpPr/>
      </xdr:nvCxnSpPr>
      <xdr:spPr>
        <a:xfrm>
          <a:off x="13893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43180</xdr:rowOff>
    </xdr:to>
    <xdr:cxnSp macro="">
      <xdr:nvCxnSpPr>
        <xdr:cNvPr id="260" name="直線コネクタ 259"/>
        <xdr:cNvCxnSpPr/>
      </xdr:nvCxnSpPr>
      <xdr:spPr>
        <a:xfrm>
          <a:off x="13004800" y="958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0" name="円/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71"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2" name="円/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3" name="テキスト ボックス 272"/>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4" name="円/楕円 273"/>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5" name="テキスト ボックス 27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6" name="円/楕円 275"/>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7" name="テキスト ボックス 276"/>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8" name="円/楕円 277"/>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9" name="テキスト ボックス 278"/>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補助費等に係る経常収支比率は、類似団体や全国市町村平均と比較すると下回っている状況にあり、今後も引き続き、各種団体への補助金等の交付に対し、見直しや廃止を検討し、適正な交付に努める。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56134</xdr:rowOff>
    </xdr:from>
    <xdr:to>
      <xdr:col>24</xdr:col>
      <xdr:colOff>31750</xdr:colOff>
      <xdr:row>35</xdr:row>
      <xdr:rowOff>69850</xdr:rowOff>
    </xdr:to>
    <xdr:cxnSp macro="">
      <xdr:nvCxnSpPr>
        <xdr:cNvPr id="309" name="直線コネクタ 308"/>
        <xdr:cNvCxnSpPr/>
      </xdr:nvCxnSpPr>
      <xdr:spPr>
        <a:xfrm flipV="1">
          <a:off x="15671800" y="60568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92710</xdr:rowOff>
    </xdr:to>
    <xdr:cxnSp macro="">
      <xdr:nvCxnSpPr>
        <xdr:cNvPr id="312" name="直線コネクタ 311"/>
        <xdr:cNvCxnSpPr/>
      </xdr:nvCxnSpPr>
      <xdr:spPr>
        <a:xfrm flipV="1">
          <a:off x="14782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115570</xdr:rowOff>
    </xdr:to>
    <xdr:cxnSp macro="">
      <xdr:nvCxnSpPr>
        <xdr:cNvPr id="315" name="直線コネクタ 314"/>
        <xdr:cNvCxnSpPr/>
      </xdr:nvCxnSpPr>
      <xdr:spPr>
        <a:xfrm flipV="1">
          <a:off x="13893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101854</xdr:rowOff>
    </xdr:from>
    <xdr:to>
      <xdr:col>20</xdr:col>
      <xdr:colOff>158750</xdr:colOff>
      <xdr:row>35</xdr:row>
      <xdr:rowOff>115570</xdr:rowOff>
    </xdr:to>
    <xdr:cxnSp macro="">
      <xdr:nvCxnSpPr>
        <xdr:cNvPr id="318" name="直線コネクタ 317"/>
        <xdr:cNvCxnSpPr/>
      </xdr:nvCxnSpPr>
      <xdr:spPr>
        <a:xfrm>
          <a:off x="13004800" y="6102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5334</xdr:rowOff>
    </xdr:from>
    <xdr:to>
      <xdr:col>24</xdr:col>
      <xdr:colOff>82550</xdr:colOff>
      <xdr:row>35</xdr:row>
      <xdr:rowOff>106934</xdr:rowOff>
    </xdr:to>
    <xdr:sp macro="" textlink="">
      <xdr:nvSpPr>
        <xdr:cNvPr id="328" name="円/楕円 327"/>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21861</xdr:rowOff>
    </xdr:from>
    <xdr:ext cx="762000" cy="259045"/>
    <xdr:sp macro="" textlink="">
      <xdr:nvSpPr>
        <xdr:cNvPr id="329"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30" name="円/楕円 329"/>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31" name="テキスト ボックス 330"/>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32" name="円/楕円 331"/>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33" name="テキスト ボックス 332"/>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4" name="円/楕円 333"/>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5" name="テキスト ボックス 334"/>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36" name="円/楕円 335"/>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37" name="テキスト ボックス 336"/>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公債費に係る経常収支比率は、ごみ処理関連施設や簡易水道施設などの生活基盤整備事業等の財源として発行した地方債の元利償還金が多額であること等により、類似団体や全国市町村平均と比較しても高率で推移していたが、補償金免除繰上償還制度の活用や、民間資金の繰上償還の実施等により一定の改善がなされている。</a:t>
          </a:r>
          <a:endParaRPr kumimoji="1" lang="en-US" altLang="ja-JP" sz="1050">
            <a:latin typeface="ＭＳ Ｐゴシック"/>
          </a:endParaRPr>
        </a:p>
        <a:p>
          <a:r>
            <a:rPr kumimoji="1" lang="ja-JP" altLang="en-US" sz="1050">
              <a:latin typeface="ＭＳ Ｐゴシック"/>
            </a:rPr>
            <a:t>　平成</a:t>
          </a:r>
          <a:r>
            <a:rPr kumimoji="1" lang="en-US" altLang="ja-JP" sz="1050">
              <a:latin typeface="ＭＳ Ｐゴシック"/>
            </a:rPr>
            <a:t>27</a:t>
          </a:r>
          <a:r>
            <a:rPr kumimoji="1" lang="ja-JP" altLang="en-US" sz="1050">
              <a:latin typeface="ＭＳ Ｐゴシック"/>
            </a:rPr>
            <a:t>年度においては、旧合併特例事業債や臨時財政対策債に係る償還の増加はあるものの、学校教育施設等整備事業債や過疎対策事業債等の償還が減少したことから前年度に比べ</a:t>
          </a:r>
          <a:r>
            <a:rPr kumimoji="1" lang="en-US" altLang="ja-JP" sz="1050">
              <a:latin typeface="ＭＳ Ｐゴシック"/>
            </a:rPr>
            <a:t>1.0</a:t>
          </a:r>
          <a:r>
            <a:rPr kumimoji="1" lang="ja-JP" altLang="en-US" sz="1050">
              <a:latin typeface="ＭＳ Ｐゴシック"/>
            </a:rPr>
            <a:t>％減少しており、今後も地方債の計画的な発行に努め、更なる改善に努める。</a:t>
          </a:r>
          <a:endParaRPr kumimoji="1" lang="en-US" altLang="ja-JP" sz="105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129287</xdr:rowOff>
    </xdr:from>
    <xdr:to>
      <xdr:col>7</xdr:col>
      <xdr:colOff>15875</xdr:colOff>
      <xdr:row>80</xdr:row>
      <xdr:rowOff>49276</xdr:rowOff>
    </xdr:to>
    <xdr:cxnSp macro="">
      <xdr:nvCxnSpPr>
        <xdr:cNvPr id="368" name="直線コネクタ 367"/>
        <xdr:cNvCxnSpPr/>
      </xdr:nvCxnSpPr>
      <xdr:spPr>
        <a:xfrm flipV="1">
          <a:off x="3987800" y="13673837"/>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49276</xdr:rowOff>
    </xdr:from>
    <xdr:to>
      <xdr:col>5</xdr:col>
      <xdr:colOff>549275</xdr:colOff>
      <xdr:row>80</xdr:row>
      <xdr:rowOff>49276</xdr:rowOff>
    </xdr:to>
    <xdr:cxnSp macro="">
      <xdr:nvCxnSpPr>
        <xdr:cNvPr id="371" name="直線コネクタ 370"/>
        <xdr:cNvCxnSpPr/>
      </xdr:nvCxnSpPr>
      <xdr:spPr>
        <a:xfrm>
          <a:off x="3098800" y="13765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49276</xdr:rowOff>
    </xdr:from>
    <xdr:to>
      <xdr:col>4</xdr:col>
      <xdr:colOff>346075</xdr:colOff>
      <xdr:row>80</xdr:row>
      <xdr:rowOff>113285</xdr:rowOff>
    </xdr:to>
    <xdr:cxnSp macro="">
      <xdr:nvCxnSpPr>
        <xdr:cNvPr id="374" name="直線コネクタ 373"/>
        <xdr:cNvCxnSpPr/>
      </xdr:nvCxnSpPr>
      <xdr:spPr>
        <a:xfrm flipV="1">
          <a:off x="2209800" y="137652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80</xdr:row>
      <xdr:rowOff>113285</xdr:rowOff>
    </xdr:to>
    <xdr:cxnSp macro="">
      <xdr:nvCxnSpPr>
        <xdr:cNvPr id="377" name="直線コネクタ 376"/>
        <xdr:cNvCxnSpPr/>
      </xdr:nvCxnSpPr>
      <xdr:spPr>
        <a:xfrm>
          <a:off x="1320800" y="137287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78487</xdr:rowOff>
    </xdr:from>
    <xdr:to>
      <xdr:col>7</xdr:col>
      <xdr:colOff>66675</xdr:colOff>
      <xdr:row>80</xdr:row>
      <xdr:rowOff>8637</xdr:rowOff>
    </xdr:to>
    <xdr:sp macro="" textlink="">
      <xdr:nvSpPr>
        <xdr:cNvPr id="387" name="円/楕円 386"/>
        <xdr:cNvSpPr/>
      </xdr:nvSpPr>
      <xdr:spPr>
        <a:xfrm>
          <a:off x="4775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50564</xdr:rowOff>
    </xdr:from>
    <xdr:ext cx="762000" cy="259045"/>
    <xdr:sp macro="" textlink="">
      <xdr:nvSpPr>
        <xdr:cNvPr id="388" name="公債費該当値テキスト"/>
        <xdr:cNvSpPr txBox="1"/>
      </xdr:nvSpPr>
      <xdr:spPr>
        <a:xfrm>
          <a:off x="4914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169926</xdr:rowOff>
    </xdr:from>
    <xdr:to>
      <xdr:col>5</xdr:col>
      <xdr:colOff>600075</xdr:colOff>
      <xdr:row>80</xdr:row>
      <xdr:rowOff>100076</xdr:rowOff>
    </xdr:to>
    <xdr:sp macro="" textlink="">
      <xdr:nvSpPr>
        <xdr:cNvPr id="389" name="円/楕円 388"/>
        <xdr:cNvSpPr/>
      </xdr:nvSpPr>
      <xdr:spPr>
        <a:xfrm>
          <a:off x="3937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84853</xdr:rowOff>
    </xdr:from>
    <xdr:ext cx="736600" cy="259045"/>
    <xdr:sp macro="" textlink="">
      <xdr:nvSpPr>
        <xdr:cNvPr id="390" name="テキスト ボックス 389"/>
        <xdr:cNvSpPr txBox="1"/>
      </xdr:nvSpPr>
      <xdr:spPr>
        <a:xfrm>
          <a:off x="3606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169926</xdr:rowOff>
    </xdr:from>
    <xdr:to>
      <xdr:col>4</xdr:col>
      <xdr:colOff>396875</xdr:colOff>
      <xdr:row>80</xdr:row>
      <xdr:rowOff>100076</xdr:rowOff>
    </xdr:to>
    <xdr:sp macro="" textlink="">
      <xdr:nvSpPr>
        <xdr:cNvPr id="391" name="円/楕円 390"/>
        <xdr:cNvSpPr/>
      </xdr:nvSpPr>
      <xdr:spPr>
        <a:xfrm>
          <a:off x="3048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84853</xdr:rowOff>
    </xdr:from>
    <xdr:ext cx="762000" cy="259045"/>
    <xdr:sp macro="" textlink="">
      <xdr:nvSpPr>
        <xdr:cNvPr id="392" name="テキスト ボックス 391"/>
        <xdr:cNvSpPr txBox="1"/>
      </xdr:nvSpPr>
      <xdr:spPr>
        <a:xfrm>
          <a:off x="2717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62485</xdr:rowOff>
    </xdr:from>
    <xdr:to>
      <xdr:col>3</xdr:col>
      <xdr:colOff>193675</xdr:colOff>
      <xdr:row>80</xdr:row>
      <xdr:rowOff>164085</xdr:rowOff>
    </xdr:to>
    <xdr:sp macro="" textlink="">
      <xdr:nvSpPr>
        <xdr:cNvPr id="393" name="円/楕円 392"/>
        <xdr:cNvSpPr/>
      </xdr:nvSpPr>
      <xdr:spPr>
        <a:xfrm>
          <a:off x="2159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148862</xdr:rowOff>
    </xdr:from>
    <xdr:ext cx="762000" cy="259045"/>
    <xdr:sp macro="" textlink="">
      <xdr:nvSpPr>
        <xdr:cNvPr id="394" name="テキスト ボックス 393"/>
        <xdr:cNvSpPr txBox="1"/>
      </xdr:nvSpPr>
      <xdr:spPr>
        <a:xfrm>
          <a:off x="1828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395" name="円/楕円 394"/>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48277</xdr:rowOff>
    </xdr:from>
    <xdr:ext cx="762000" cy="259045"/>
    <xdr:sp macro="" textlink="">
      <xdr:nvSpPr>
        <xdr:cNvPr id="396" name="テキスト ボックス 395"/>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公債費を除く経常収支比率については、類似団体や全国平均と比較すると下回っている状況にある。</a:t>
          </a:r>
          <a:endParaRPr kumimoji="1" lang="en-US" altLang="ja-JP" sz="1100">
            <a:latin typeface="ＭＳ Ｐゴシック"/>
          </a:endParaRPr>
        </a:p>
        <a:p>
          <a:r>
            <a:rPr kumimoji="1" lang="ja-JP" altLang="en-US" sz="1100">
              <a:latin typeface="ＭＳ Ｐゴシック"/>
            </a:rPr>
            <a:t>　今後も扶助費等の増加等が見込まれることから、経常経費の削減とともに、徴収率の向上、自主財源の確保などに向け、積極的に取り組む。</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64136</xdr:rowOff>
    </xdr:from>
    <xdr:to>
      <xdr:col>24</xdr:col>
      <xdr:colOff>31750</xdr:colOff>
      <xdr:row>76</xdr:row>
      <xdr:rowOff>109855</xdr:rowOff>
    </xdr:to>
    <xdr:cxnSp macro="">
      <xdr:nvCxnSpPr>
        <xdr:cNvPr id="425" name="直線コネクタ 424"/>
        <xdr:cNvCxnSpPr/>
      </xdr:nvCxnSpPr>
      <xdr:spPr>
        <a:xfrm flipV="1">
          <a:off x="15671800" y="130943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6986</xdr:rowOff>
    </xdr:from>
    <xdr:to>
      <xdr:col>22</xdr:col>
      <xdr:colOff>565150</xdr:colOff>
      <xdr:row>76</xdr:row>
      <xdr:rowOff>109855</xdr:rowOff>
    </xdr:to>
    <xdr:cxnSp macro="">
      <xdr:nvCxnSpPr>
        <xdr:cNvPr id="428" name="直線コネクタ 427"/>
        <xdr:cNvCxnSpPr/>
      </xdr:nvCxnSpPr>
      <xdr:spPr>
        <a:xfrm>
          <a:off x="14782800" y="1303718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6986</xdr:rowOff>
    </xdr:from>
    <xdr:to>
      <xdr:col>21</xdr:col>
      <xdr:colOff>361950</xdr:colOff>
      <xdr:row>76</xdr:row>
      <xdr:rowOff>46989</xdr:rowOff>
    </xdr:to>
    <xdr:cxnSp macro="">
      <xdr:nvCxnSpPr>
        <xdr:cNvPr id="431" name="直線コネクタ 430"/>
        <xdr:cNvCxnSpPr/>
      </xdr:nvCxnSpPr>
      <xdr:spPr>
        <a:xfrm flipV="1">
          <a:off x="13893800" y="130371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46989</xdr:rowOff>
    </xdr:to>
    <xdr:cxnSp macro="">
      <xdr:nvCxnSpPr>
        <xdr:cNvPr id="434" name="直線コネクタ 433"/>
        <xdr:cNvCxnSpPr/>
      </xdr:nvCxnSpPr>
      <xdr:spPr>
        <a:xfrm>
          <a:off x="13004800" y="130200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13336</xdr:rowOff>
    </xdr:from>
    <xdr:to>
      <xdr:col>24</xdr:col>
      <xdr:colOff>82550</xdr:colOff>
      <xdr:row>76</xdr:row>
      <xdr:rowOff>114936</xdr:rowOff>
    </xdr:to>
    <xdr:sp macro="" textlink="">
      <xdr:nvSpPr>
        <xdr:cNvPr id="444" name="円/楕円 443"/>
        <xdr:cNvSpPr/>
      </xdr:nvSpPr>
      <xdr:spPr>
        <a:xfrm>
          <a:off x="164592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29862</xdr:rowOff>
    </xdr:from>
    <xdr:ext cx="762000" cy="259045"/>
    <xdr:sp macro="" textlink="">
      <xdr:nvSpPr>
        <xdr:cNvPr id="445" name="公債費以外該当値テキスト"/>
        <xdr:cNvSpPr txBox="1"/>
      </xdr:nvSpPr>
      <xdr:spPr>
        <a:xfrm>
          <a:off x="16598900" y="1288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59055</xdr:rowOff>
    </xdr:from>
    <xdr:to>
      <xdr:col>22</xdr:col>
      <xdr:colOff>615950</xdr:colOff>
      <xdr:row>76</xdr:row>
      <xdr:rowOff>160655</xdr:rowOff>
    </xdr:to>
    <xdr:sp macro="" textlink="">
      <xdr:nvSpPr>
        <xdr:cNvPr id="446" name="円/楕円 445"/>
        <xdr:cNvSpPr/>
      </xdr:nvSpPr>
      <xdr:spPr>
        <a:xfrm>
          <a:off x="15621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170832</xdr:rowOff>
    </xdr:from>
    <xdr:ext cx="736600" cy="259045"/>
    <xdr:sp macro="" textlink="">
      <xdr:nvSpPr>
        <xdr:cNvPr id="447" name="テキスト ボックス 446"/>
        <xdr:cNvSpPr txBox="1"/>
      </xdr:nvSpPr>
      <xdr:spPr>
        <a:xfrm>
          <a:off x="15290800" y="1285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127635</xdr:rowOff>
    </xdr:from>
    <xdr:to>
      <xdr:col>21</xdr:col>
      <xdr:colOff>412750</xdr:colOff>
      <xdr:row>76</xdr:row>
      <xdr:rowOff>57786</xdr:rowOff>
    </xdr:to>
    <xdr:sp macro="" textlink="">
      <xdr:nvSpPr>
        <xdr:cNvPr id="448" name="円/楕円 447"/>
        <xdr:cNvSpPr/>
      </xdr:nvSpPr>
      <xdr:spPr>
        <a:xfrm>
          <a:off x="14732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67962</xdr:rowOff>
    </xdr:from>
    <xdr:ext cx="762000" cy="259045"/>
    <xdr:sp macro="" textlink="">
      <xdr:nvSpPr>
        <xdr:cNvPr id="449" name="テキスト ボックス 448"/>
        <xdr:cNvSpPr txBox="1"/>
      </xdr:nvSpPr>
      <xdr:spPr>
        <a:xfrm>
          <a:off x="14401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167639</xdr:rowOff>
    </xdr:from>
    <xdr:to>
      <xdr:col>20</xdr:col>
      <xdr:colOff>209550</xdr:colOff>
      <xdr:row>76</xdr:row>
      <xdr:rowOff>97789</xdr:rowOff>
    </xdr:to>
    <xdr:sp macro="" textlink="">
      <xdr:nvSpPr>
        <xdr:cNvPr id="450" name="円/楕円 449"/>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107967</xdr:rowOff>
    </xdr:from>
    <xdr:ext cx="762000" cy="259045"/>
    <xdr:sp macro="" textlink="">
      <xdr:nvSpPr>
        <xdr:cNvPr id="451" name="テキスト ボックス 450"/>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2" name="円/楕円 451"/>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3" name="テキスト ボックス 452"/>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和歌山県田辺市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18867</xdr:rowOff>
    </xdr:from>
    <xdr:to>
      <xdr:col>4</xdr:col>
      <xdr:colOff>1117600</xdr:colOff>
      <xdr:row>15</xdr:row>
      <xdr:rowOff>28403</xdr:rowOff>
    </xdr:to>
    <xdr:cxnSp macro="">
      <xdr:nvCxnSpPr>
        <xdr:cNvPr id="52" name="直線コネクタ 51"/>
        <xdr:cNvCxnSpPr/>
      </xdr:nvCxnSpPr>
      <xdr:spPr bwMode="auto">
        <a:xfrm flipV="1">
          <a:off x="5003800" y="2638242"/>
          <a:ext cx="6477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28403</xdr:rowOff>
    </xdr:from>
    <xdr:to>
      <xdr:col>4</xdr:col>
      <xdr:colOff>469900</xdr:colOff>
      <xdr:row>15</xdr:row>
      <xdr:rowOff>113017</xdr:rowOff>
    </xdr:to>
    <xdr:cxnSp macro="">
      <xdr:nvCxnSpPr>
        <xdr:cNvPr id="55" name="直線コネクタ 54"/>
        <xdr:cNvCxnSpPr/>
      </xdr:nvCxnSpPr>
      <xdr:spPr bwMode="auto">
        <a:xfrm flipV="1">
          <a:off x="4305300" y="2647778"/>
          <a:ext cx="698500" cy="8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85732</xdr:rowOff>
    </xdr:from>
    <xdr:to>
      <xdr:col>3</xdr:col>
      <xdr:colOff>904875</xdr:colOff>
      <xdr:row>15</xdr:row>
      <xdr:rowOff>113017</xdr:rowOff>
    </xdr:to>
    <xdr:cxnSp macro="">
      <xdr:nvCxnSpPr>
        <xdr:cNvPr id="58" name="直線コネクタ 57"/>
        <xdr:cNvCxnSpPr/>
      </xdr:nvCxnSpPr>
      <xdr:spPr bwMode="auto">
        <a:xfrm>
          <a:off x="3606800" y="2705107"/>
          <a:ext cx="698500" cy="2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53924</xdr:rowOff>
    </xdr:from>
    <xdr:to>
      <xdr:col>3</xdr:col>
      <xdr:colOff>206375</xdr:colOff>
      <xdr:row>15</xdr:row>
      <xdr:rowOff>85732</xdr:rowOff>
    </xdr:to>
    <xdr:cxnSp macro="">
      <xdr:nvCxnSpPr>
        <xdr:cNvPr id="61" name="直線コネクタ 60"/>
        <xdr:cNvCxnSpPr/>
      </xdr:nvCxnSpPr>
      <xdr:spPr bwMode="auto">
        <a:xfrm>
          <a:off x="2908300" y="2673299"/>
          <a:ext cx="698500" cy="3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139517</xdr:rowOff>
    </xdr:from>
    <xdr:to>
      <xdr:col>5</xdr:col>
      <xdr:colOff>34925</xdr:colOff>
      <xdr:row>15</xdr:row>
      <xdr:rowOff>69667</xdr:rowOff>
    </xdr:to>
    <xdr:sp macro="" textlink="">
      <xdr:nvSpPr>
        <xdr:cNvPr id="71" name="円/楕円 70"/>
        <xdr:cNvSpPr/>
      </xdr:nvSpPr>
      <xdr:spPr bwMode="auto">
        <a:xfrm>
          <a:off x="5600700" y="2587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156044</xdr:rowOff>
    </xdr:from>
    <xdr:ext cx="762000" cy="259045"/>
    <xdr:sp macro="" textlink="">
      <xdr:nvSpPr>
        <xdr:cNvPr id="72" name="人口1人当たり決算額の推移該当値テキスト130"/>
        <xdr:cNvSpPr txBox="1"/>
      </xdr:nvSpPr>
      <xdr:spPr>
        <a:xfrm>
          <a:off x="5740400" y="243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99,539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149053</xdr:rowOff>
    </xdr:from>
    <xdr:to>
      <xdr:col>4</xdr:col>
      <xdr:colOff>520700</xdr:colOff>
      <xdr:row>15</xdr:row>
      <xdr:rowOff>79203</xdr:rowOff>
    </xdr:to>
    <xdr:sp macro="" textlink="">
      <xdr:nvSpPr>
        <xdr:cNvPr id="73" name="円/楕円 72"/>
        <xdr:cNvSpPr/>
      </xdr:nvSpPr>
      <xdr:spPr bwMode="auto">
        <a:xfrm>
          <a:off x="4953000" y="259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89380</xdr:rowOff>
    </xdr:from>
    <xdr:ext cx="736600" cy="259045"/>
    <xdr:sp macro="" textlink="">
      <xdr:nvSpPr>
        <xdr:cNvPr id="74" name="テキスト ボックス 73"/>
        <xdr:cNvSpPr txBox="1"/>
      </xdr:nvSpPr>
      <xdr:spPr>
        <a:xfrm>
          <a:off x="4622800" y="2365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98,955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62217</xdr:rowOff>
    </xdr:from>
    <xdr:to>
      <xdr:col>3</xdr:col>
      <xdr:colOff>955675</xdr:colOff>
      <xdr:row>15</xdr:row>
      <xdr:rowOff>163817</xdr:rowOff>
    </xdr:to>
    <xdr:sp macro="" textlink="">
      <xdr:nvSpPr>
        <xdr:cNvPr id="75" name="円/楕円 74"/>
        <xdr:cNvSpPr/>
      </xdr:nvSpPr>
      <xdr:spPr bwMode="auto">
        <a:xfrm>
          <a:off x="4254500" y="268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2544</xdr:rowOff>
    </xdr:from>
    <xdr:ext cx="762000" cy="259045"/>
    <xdr:sp macro="" textlink="">
      <xdr:nvSpPr>
        <xdr:cNvPr id="76" name="テキスト ボックス 75"/>
        <xdr:cNvSpPr txBox="1"/>
      </xdr:nvSpPr>
      <xdr:spPr>
        <a:xfrm>
          <a:off x="3924300" y="24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93,773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34932</xdr:rowOff>
    </xdr:from>
    <xdr:to>
      <xdr:col>3</xdr:col>
      <xdr:colOff>257175</xdr:colOff>
      <xdr:row>15</xdr:row>
      <xdr:rowOff>136532</xdr:rowOff>
    </xdr:to>
    <xdr:sp macro="" textlink="">
      <xdr:nvSpPr>
        <xdr:cNvPr id="77" name="円/楕円 76"/>
        <xdr:cNvSpPr/>
      </xdr:nvSpPr>
      <xdr:spPr bwMode="auto">
        <a:xfrm>
          <a:off x="3556000" y="2654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146709</xdr:rowOff>
    </xdr:from>
    <xdr:ext cx="762000" cy="259045"/>
    <xdr:sp macro="" textlink="">
      <xdr:nvSpPr>
        <xdr:cNvPr id="78" name="テキスト ボックス 77"/>
        <xdr:cNvSpPr txBox="1"/>
      </xdr:nvSpPr>
      <xdr:spPr>
        <a:xfrm>
          <a:off x="3225800" y="24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95,444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3124</xdr:rowOff>
    </xdr:from>
    <xdr:to>
      <xdr:col>2</xdr:col>
      <xdr:colOff>692150</xdr:colOff>
      <xdr:row>15</xdr:row>
      <xdr:rowOff>104724</xdr:rowOff>
    </xdr:to>
    <xdr:sp macro="" textlink="">
      <xdr:nvSpPr>
        <xdr:cNvPr id="79" name="円/楕円 78"/>
        <xdr:cNvSpPr/>
      </xdr:nvSpPr>
      <xdr:spPr bwMode="auto">
        <a:xfrm>
          <a:off x="2857500" y="2622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114901</xdr:rowOff>
    </xdr:from>
    <xdr:ext cx="762000" cy="259045"/>
    <xdr:sp macro="" textlink="">
      <xdr:nvSpPr>
        <xdr:cNvPr id="80" name="テキスト ボックス 79"/>
        <xdr:cNvSpPr txBox="1"/>
      </xdr:nvSpPr>
      <xdr:spPr>
        <a:xfrm>
          <a:off x="2527300" y="23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342387</xdr:rowOff>
    </xdr:from>
    <xdr:to>
      <xdr:col>4</xdr:col>
      <xdr:colOff>1117600</xdr:colOff>
      <xdr:row>36</xdr:row>
      <xdr:rowOff>68524</xdr:rowOff>
    </xdr:to>
    <xdr:cxnSp macro="">
      <xdr:nvCxnSpPr>
        <xdr:cNvPr id="112" name="直線コネクタ 111"/>
        <xdr:cNvCxnSpPr/>
      </xdr:nvCxnSpPr>
      <xdr:spPr bwMode="auto">
        <a:xfrm>
          <a:off x="5003800" y="6952737"/>
          <a:ext cx="647700" cy="6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53301</xdr:rowOff>
    </xdr:from>
    <xdr:ext cx="762000" cy="259045"/>
    <xdr:sp macro="" textlink="">
      <xdr:nvSpPr>
        <xdr:cNvPr id="113" name="人口1人当たり決算額の推移平均値テキスト445"/>
        <xdr:cNvSpPr txBox="1"/>
      </xdr:nvSpPr>
      <xdr:spPr>
        <a:xfrm>
          <a:off x="5740400" y="70065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245187</xdr:rowOff>
    </xdr:from>
    <xdr:to>
      <xdr:col>4</xdr:col>
      <xdr:colOff>469900</xdr:colOff>
      <xdr:row>35</xdr:row>
      <xdr:rowOff>342387</xdr:rowOff>
    </xdr:to>
    <xdr:cxnSp macro="">
      <xdr:nvCxnSpPr>
        <xdr:cNvPr id="115" name="直線コネクタ 114"/>
        <xdr:cNvCxnSpPr/>
      </xdr:nvCxnSpPr>
      <xdr:spPr bwMode="auto">
        <a:xfrm>
          <a:off x="4305300" y="6855537"/>
          <a:ext cx="698500" cy="97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186002</xdr:rowOff>
    </xdr:from>
    <xdr:to>
      <xdr:col>3</xdr:col>
      <xdr:colOff>904875</xdr:colOff>
      <xdr:row>35</xdr:row>
      <xdr:rowOff>245187</xdr:rowOff>
    </xdr:to>
    <xdr:cxnSp macro="">
      <xdr:nvCxnSpPr>
        <xdr:cNvPr id="118" name="直線コネクタ 117"/>
        <xdr:cNvCxnSpPr/>
      </xdr:nvCxnSpPr>
      <xdr:spPr bwMode="auto">
        <a:xfrm>
          <a:off x="3606800" y="6796352"/>
          <a:ext cx="698500" cy="59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186002</xdr:rowOff>
    </xdr:from>
    <xdr:to>
      <xdr:col>3</xdr:col>
      <xdr:colOff>206375</xdr:colOff>
      <xdr:row>35</xdr:row>
      <xdr:rowOff>208267</xdr:rowOff>
    </xdr:to>
    <xdr:cxnSp macro="">
      <xdr:nvCxnSpPr>
        <xdr:cNvPr id="121" name="直線コネクタ 120"/>
        <xdr:cNvCxnSpPr/>
      </xdr:nvCxnSpPr>
      <xdr:spPr bwMode="auto">
        <a:xfrm flipV="1">
          <a:off x="2908300" y="6796352"/>
          <a:ext cx="698500" cy="2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17724</xdr:rowOff>
    </xdr:from>
    <xdr:to>
      <xdr:col>5</xdr:col>
      <xdr:colOff>34925</xdr:colOff>
      <xdr:row>36</xdr:row>
      <xdr:rowOff>119324</xdr:rowOff>
    </xdr:to>
    <xdr:sp macro="" textlink="">
      <xdr:nvSpPr>
        <xdr:cNvPr id="131" name="円/楕円 130"/>
        <xdr:cNvSpPr/>
      </xdr:nvSpPr>
      <xdr:spPr bwMode="auto">
        <a:xfrm>
          <a:off x="5600700" y="697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205701</xdr:rowOff>
    </xdr:from>
    <xdr:ext cx="762000" cy="259045"/>
    <xdr:sp macro="" textlink="">
      <xdr:nvSpPr>
        <xdr:cNvPr id="132" name="人口1人当たり決算額の推移該当値テキスト445"/>
        <xdr:cNvSpPr txBox="1"/>
      </xdr:nvSpPr>
      <xdr:spPr>
        <a:xfrm>
          <a:off x="5740400" y="68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291587</xdr:rowOff>
    </xdr:from>
    <xdr:to>
      <xdr:col>4</xdr:col>
      <xdr:colOff>520700</xdr:colOff>
      <xdr:row>36</xdr:row>
      <xdr:rowOff>50287</xdr:rowOff>
    </xdr:to>
    <xdr:sp macro="" textlink="">
      <xdr:nvSpPr>
        <xdr:cNvPr id="133" name="円/楕円 132"/>
        <xdr:cNvSpPr/>
      </xdr:nvSpPr>
      <xdr:spPr bwMode="auto">
        <a:xfrm>
          <a:off x="4953000" y="690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60464</xdr:rowOff>
    </xdr:from>
    <xdr:ext cx="736600" cy="259045"/>
    <xdr:sp macro="" textlink="">
      <xdr:nvSpPr>
        <xdr:cNvPr id="134" name="テキスト ボックス 133"/>
        <xdr:cNvSpPr txBox="1"/>
      </xdr:nvSpPr>
      <xdr:spPr>
        <a:xfrm>
          <a:off x="4622800" y="667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194387</xdr:rowOff>
    </xdr:from>
    <xdr:to>
      <xdr:col>3</xdr:col>
      <xdr:colOff>955675</xdr:colOff>
      <xdr:row>35</xdr:row>
      <xdr:rowOff>295987</xdr:rowOff>
    </xdr:to>
    <xdr:sp macro="" textlink="">
      <xdr:nvSpPr>
        <xdr:cNvPr id="135" name="円/楕円 134"/>
        <xdr:cNvSpPr/>
      </xdr:nvSpPr>
      <xdr:spPr bwMode="auto">
        <a:xfrm>
          <a:off x="4254500" y="6804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306164</xdr:rowOff>
    </xdr:from>
    <xdr:ext cx="762000" cy="259045"/>
    <xdr:sp macro="" textlink="">
      <xdr:nvSpPr>
        <xdr:cNvPr id="136" name="テキスト ボックス 135"/>
        <xdr:cNvSpPr txBox="1"/>
      </xdr:nvSpPr>
      <xdr:spPr>
        <a:xfrm>
          <a:off x="3924300" y="657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27,330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135202</xdr:rowOff>
    </xdr:from>
    <xdr:to>
      <xdr:col>3</xdr:col>
      <xdr:colOff>257175</xdr:colOff>
      <xdr:row>35</xdr:row>
      <xdr:rowOff>236802</xdr:rowOff>
    </xdr:to>
    <xdr:sp macro="" textlink="">
      <xdr:nvSpPr>
        <xdr:cNvPr id="137" name="円/楕円 136"/>
        <xdr:cNvSpPr/>
      </xdr:nvSpPr>
      <xdr:spPr bwMode="auto">
        <a:xfrm>
          <a:off x="3556000" y="674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246979</xdr:rowOff>
    </xdr:from>
    <xdr:ext cx="762000" cy="259045"/>
    <xdr:sp macro="" textlink="">
      <xdr:nvSpPr>
        <xdr:cNvPr id="138" name="テキスト ボックス 137"/>
        <xdr:cNvSpPr txBox="1"/>
      </xdr:nvSpPr>
      <xdr:spPr>
        <a:xfrm>
          <a:off x="3225800" y="651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157467</xdr:rowOff>
    </xdr:from>
    <xdr:to>
      <xdr:col>2</xdr:col>
      <xdr:colOff>692150</xdr:colOff>
      <xdr:row>35</xdr:row>
      <xdr:rowOff>259067</xdr:rowOff>
    </xdr:to>
    <xdr:sp macro="" textlink="">
      <xdr:nvSpPr>
        <xdr:cNvPr id="139" name="円/楕円 138"/>
        <xdr:cNvSpPr/>
      </xdr:nvSpPr>
      <xdr:spPr bwMode="auto">
        <a:xfrm>
          <a:off x="2857500" y="676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269244</xdr:rowOff>
    </xdr:from>
    <xdr:ext cx="762000" cy="259045"/>
    <xdr:sp macro="" textlink="">
      <xdr:nvSpPr>
        <xdr:cNvPr id="140" name="テキスト ボックス 139"/>
        <xdr:cNvSpPr txBox="1"/>
      </xdr:nvSpPr>
      <xdr:spPr>
        <a:xfrm>
          <a:off x="2527300" y="653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77,486
77,227
1,026.91
48,106,454
46,679,535
1,251,864
24,507,124
52,810,661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46850</xdr:rowOff>
    </xdr:from>
    <xdr:to>
      <xdr:col>6</xdr:col>
      <xdr:colOff>511175</xdr:colOff>
      <xdr:row>33</xdr:row>
      <xdr:rowOff>74206</xdr:rowOff>
    </xdr:to>
    <xdr:cxnSp macro="">
      <xdr:nvCxnSpPr>
        <xdr:cNvPr id="61" name="直線コネクタ 60"/>
        <xdr:cNvCxnSpPr/>
      </xdr:nvCxnSpPr>
      <xdr:spPr>
        <a:xfrm flipV="1">
          <a:off x="3797300" y="5704700"/>
          <a:ext cx="8382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74206</xdr:rowOff>
    </xdr:from>
    <xdr:to>
      <xdr:col>5</xdr:col>
      <xdr:colOff>358775</xdr:colOff>
      <xdr:row>33</xdr:row>
      <xdr:rowOff>156083</xdr:rowOff>
    </xdr:to>
    <xdr:cxnSp macro="">
      <xdr:nvCxnSpPr>
        <xdr:cNvPr id="64" name="直線コネクタ 63"/>
        <xdr:cNvCxnSpPr/>
      </xdr:nvCxnSpPr>
      <xdr:spPr>
        <a:xfrm flipV="1">
          <a:off x="2908300" y="5732056"/>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121622</xdr:rowOff>
    </xdr:from>
    <xdr:to>
      <xdr:col>4</xdr:col>
      <xdr:colOff>155575</xdr:colOff>
      <xdr:row>33</xdr:row>
      <xdr:rowOff>156083</xdr:rowOff>
    </xdr:to>
    <xdr:cxnSp macro="">
      <xdr:nvCxnSpPr>
        <xdr:cNvPr id="67" name="直線コネクタ 66"/>
        <xdr:cNvCxnSpPr/>
      </xdr:nvCxnSpPr>
      <xdr:spPr>
        <a:xfrm>
          <a:off x="2019300" y="5779472"/>
          <a:ext cx="889000" cy="3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89827</xdr:rowOff>
    </xdr:from>
    <xdr:to>
      <xdr:col>2</xdr:col>
      <xdr:colOff>638175</xdr:colOff>
      <xdr:row>33</xdr:row>
      <xdr:rowOff>121622</xdr:rowOff>
    </xdr:to>
    <xdr:cxnSp macro="">
      <xdr:nvCxnSpPr>
        <xdr:cNvPr id="70" name="直線コネクタ 69"/>
        <xdr:cNvCxnSpPr/>
      </xdr:nvCxnSpPr>
      <xdr:spPr>
        <a:xfrm>
          <a:off x="1130300" y="5747677"/>
          <a:ext cx="889000" cy="3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167500</xdr:rowOff>
    </xdr:from>
    <xdr:to>
      <xdr:col>6</xdr:col>
      <xdr:colOff>561975</xdr:colOff>
      <xdr:row>33</xdr:row>
      <xdr:rowOff>97650</xdr:rowOff>
    </xdr:to>
    <xdr:sp macro="" textlink="">
      <xdr:nvSpPr>
        <xdr:cNvPr id="80" name="円/楕円 79"/>
        <xdr:cNvSpPr/>
      </xdr:nvSpPr>
      <xdr:spPr>
        <a:xfrm>
          <a:off x="4584700" y="56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18927</xdr:rowOff>
    </xdr:from>
    <xdr:ext cx="534377" cy="259045"/>
    <xdr:sp macro="" textlink="">
      <xdr:nvSpPr>
        <xdr:cNvPr id="81" name="人件費該当値テキスト"/>
        <xdr:cNvSpPr txBox="1"/>
      </xdr:nvSpPr>
      <xdr:spPr>
        <a:xfrm>
          <a:off x="4686300" y="55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93,874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23406</xdr:rowOff>
    </xdr:from>
    <xdr:to>
      <xdr:col>5</xdr:col>
      <xdr:colOff>409575</xdr:colOff>
      <xdr:row>33</xdr:row>
      <xdr:rowOff>125006</xdr:rowOff>
    </xdr:to>
    <xdr:sp macro="" textlink="">
      <xdr:nvSpPr>
        <xdr:cNvPr id="82" name="円/楕円 81"/>
        <xdr:cNvSpPr/>
      </xdr:nvSpPr>
      <xdr:spPr>
        <a:xfrm>
          <a:off x="3746500" y="56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141533</xdr:rowOff>
    </xdr:from>
    <xdr:ext cx="534377" cy="259045"/>
    <xdr:sp macro="" textlink="">
      <xdr:nvSpPr>
        <xdr:cNvPr id="83" name="テキスト ボックス 82"/>
        <xdr:cNvSpPr txBox="1"/>
      </xdr:nvSpPr>
      <xdr:spPr>
        <a:xfrm>
          <a:off x="3530111" y="545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92,438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105283</xdr:rowOff>
    </xdr:from>
    <xdr:to>
      <xdr:col>4</xdr:col>
      <xdr:colOff>206375</xdr:colOff>
      <xdr:row>34</xdr:row>
      <xdr:rowOff>35433</xdr:rowOff>
    </xdr:to>
    <xdr:sp macro="" textlink="">
      <xdr:nvSpPr>
        <xdr:cNvPr id="84" name="円/楕円 83"/>
        <xdr:cNvSpPr/>
      </xdr:nvSpPr>
      <xdr:spPr>
        <a:xfrm>
          <a:off x="2857500" y="57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51960</xdr:rowOff>
    </xdr:from>
    <xdr:ext cx="534377" cy="259045"/>
    <xdr:sp macro="" textlink="">
      <xdr:nvSpPr>
        <xdr:cNvPr id="85" name="テキスト ボックス 84"/>
        <xdr:cNvSpPr txBox="1"/>
      </xdr:nvSpPr>
      <xdr:spPr>
        <a:xfrm>
          <a:off x="2641111" y="55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70822</xdr:rowOff>
    </xdr:from>
    <xdr:to>
      <xdr:col>3</xdr:col>
      <xdr:colOff>3175</xdr:colOff>
      <xdr:row>34</xdr:row>
      <xdr:rowOff>972</xdr:rowOff>
    </xdr:to>
    <xdr:sp macro="" textlink="">
      <xdr:nvSpPr>
        <xdr:cNvPr id="86" name="円/楕円 85"/>
        <xdr:cNvSpPr/>
      </xdr:nvSpPr>
      <xdr:spPr>
        <a:xfrm>
          <a:off x="1968500" y="57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17499</xdr:rowOff>
    </xdr:from>
    <xdr:ext cx="534377" cy="259045"/>
    <xdr:sp macro="" textlink="">
      <xdr:nvSpPr>
        <xdr:cNvPr id="87" name="テキスト ボックス 86"/>
        <xdr:cNvSpPr txBox="1"/>
      </xdr:nvSpPr>
      <xdr:spPr>
        <a:xfrm>
          <a:off x="1752111" y="55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39027</xdr:rowOff>
    </xdr:from>
    <xdr:to>
      <xdr:col>1</xdr:col>
      <xdr:colOff>485775</xdr:colOff>
      <xdr:row>33</xdr:row>
      <xdr:rowOff>140627</xdr:rowOff>
    </xdr:to>
    <xdr:sp macro="" textlink="">
      <xdr:nvSpPr>
        <xdr:cNvPr id="88" name="円/楕円 87"/>
        <xdr:cNvSpPr/>
      </xdr:nvSpPr>
      <xdr:spPr>
        <a:xfrm>
          <a:off x="1079500" y="56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157154</xdr:rowOff>
    </xdr:from>
    <xdr:ext cx="534377" cy="259045"/>
    <xdr:sp macro="" textlink="">
      <xdr:nvSpPr>
        <xdr:cNvPr id="89" name="テキスト ボックス 88"/>
        <xdr:cNvSpPr txBox="1"/>
      </xdr:nvSpPr>
      <xdr:spPr>
        <a:xfrm>
          <a:off x="863111" y="54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116277</xdr:rowOff>
    </xdr:from>
    <xdr:to>
      <xdr:col>6</xdr:col>
      <xdr:colOff>511175</xdr:colOff>
      <xdr:row>58</xdr:row>
      <xdr:rowOff>120314</xdr:rowOff>
    </xdr:to>
    <xdr:cxnSp macro="">
      <xdr:nvCxnSpPr>
        <xdr:cNvPr id="118" name="直線コネクタ 117"/>
        <xdr:cNvCxnSpPr/>
      </xdr:nvCxnSpPr>
      <xdr:spPr>
        <a:xfrm flipV="1">
          <a:off x="3797300" y="10060377"/>
          <a:ext cx="8382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50863</xdr:rowOff>
    </xdr:from>
    <xdr:ext cx="534377" cy="259045"/>
    <xdr:sp macro="" textlink="">
      <xdr:nvSpPr>
        <xdr:cNvPr id="119" name="物件費平均値テキスト"/>
        <xdr:cNvSpPr txBox="1"/>
      </xdr:nvSpPr>
      <xdr:spPr>
        <a:xfrm>
          <a:off x="4686300" y="999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120314</xdr:rowOff>
    </xdr:from>
    <xdr:to>
      <xdr:col>5</xdr:col>
      <xdr:colOff>358775</xdr:colOff>
      <xdr:row>58</xdr:row>
      <xdr:rowOff>127774</xdr:rowOff>
    </xdr:to>
    <xdr:cxnSp macro="">
      <xdr:nvCxnSpPr>
        <xdr:cNvPr id="121" name="直線コネクタ 120"/>
        <xdr:cNvCxnSpPr/>
      </xdr:nvCxnSpPr>
      <xdr:spPr>
        <a:xfrm flipV="1">
          <a:off x="2908300" y="10064414"/>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127774</xdr:rowOff>
    </xdr:from>
    <xdr:to>
      <xdr:col>4</xdr:col>
      <xdr:colOff>155575</xdr:colOff>
      <xdr:row>58</xdr:row>
      <xdr:rowOff>131747</xdr:rowOff>
    </xdr:to>
    <xdr:cxnSp macro="">
      <xdr:nvCxnSpPr>
        <xdr:cNvPr id="124" name="直線コネクタ 123"/>
        <xdr:cNvCxnSpPr/>
      </xdr:nvCxnSpPr>
      <xdr:spPr>
        <a:xfrm flipV="1">
          <a:off x="2019300" y="10071874"/>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126950</xdr:rowOff>
    </xdr:from>
    <xdr:to>
      <xdr:col>2</xdr:col>
      <xdr:colOff>638175</xdr:colOff>
      <xdr:row>58</xdr:row>
      <xdr:rowOff>131747</xdr:rowOff>
    </xdr:to>
    <xdr:cxnSp macro="">
      <xdr:nvCxnSpPr>
        <xdr:cNvPr id="127" name="直線コネクタ 126"/>
        <xdr:cNvCxnSpPr/>
      </xdr:nvCxnSpPr>
      <xdr:spPr>
        <a:xfrm>
          <a:off x="1130300" y="10071050"/>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65477</xdr:rowOff>
    </xdr:from>
    <xdr:to>
      <xdr:col>6</xdr:col>
      <xdr:colOff>561975</xdr:colOff>
      <xdr:row>58</xdr:row>
      <xdr:rowOff>167077</xdr:rowOff>
    </xdr:to>
    <xdr:sp macro="" textlink="">
      <xdr:nvSpPr>
        <xdr:cNvPr id="137" name="円/楕円 136"/>
        <xdr:cNvSpPr/>
      </xdr:nvSpPr>
      <xdr:spPr>
        <a:xfrm>
          <a:off x="4584700" y="1000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24854</xdr:rowOff>
    </xdr:from>
    <xdr:ext cx="534377" cy="259045"/>
    <xdr:sp macro="" textlink="">
      <xdr:nvSpPr>
        <xdr:cNvPr id="138" name="物件費該当値テキスト"/>
        <xdr:cNvSpPr txBox="1"/>
      </xdr:nvSpPr>
      <xdr:spPr>
        <a:xfrm>
          <a:off x="4686300" y="979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78,443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69514</xdr:rowOff>
    </xdr:from>
    <xdr:to>
      <xdr:col>5</xdr:col>
      <xdr:colOff>409575</xdr:colOff>
      <xdr:row>58</xdr:row>
      <xdr:rowOff>171114</xdr:rowOff>
    </xdr:to>
    <xdr:sp macro="" textlink="">
      <xdr:nvSpPr>
        <xdr:cNvPr id="139" name="円/楕円 138"/>
        <xdr:cNvSpPr/>
      </xdr:nvSpPr>
      <xdr:spPr>
        <a:xfrm>
          <a:off x="3746500" y="100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16191</xdr:rowOff>
    </xdr:from>
    <xdr:ext cx="534377" cy="259045"/>
    <xdr:sp macro="" textlink="">
      <xdr:nvSpPr>
        <xdr:cNvPr id="140" name="テキスト ボックス 139"/>
        <xdr:cNvSpPr txBox="1"/>
      </xdr:nvSpPr>
      <xdr:spPr>
        <a:xfrm>
          <a:off x="3530111" y="97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76974</xdr:rowOff>
    </xdr:from>
    <xdr:to>
      <xdr:col>4</xdr:col>
      <xdr:colOff>206375</xdr:colOff>
      <xdr:row>59</xdr:row>
      <xdr:rowOff>7124</xdr:rowOff>
    </xdr:to>
    <xdr:sp macro="" textlink="">
      <xdr:nvSpPr>
        <xdr:cNvPr id="141" name="円/楕円 140"/>
        <xdr:cNvSpPr/>
      </xdr:nvSpPr>
      <xdr:spPr>
        <a:xfrm>
          <a:off x="2857500" y="100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23651</xdr:rowOff>
    </xdr:from>
    <xdr:ext cx="534377" cy="259045"/>
    <xdr:sp macro="" textlink="">
      <xdr:nvSpPr>
        <xdr:cNvPr id="142" name="テキスト ボックス 141"/>
        <xdr:cNvSpPr txBox="1"/>
      </xdr:nvSpPr>
      <xdr:spPr>
        <a:xfrm>
          <a:off x="2641111" y="97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80947</xdr:rowOff>
    </xdr:from>
    <xdr:to>
      <xdr:col>3</xdr:col>
      <xdr:colOff>3175</xdr:colOff>
      <xdr:row>59</xdr:row>
      <xdr:rowOff>11097</xdr:rowOff>
    </xdr:to>
    <xdr:sp macro="" textlink="">
      <xdr:nvSpPr>
        <xdr:cNvPr id="143" name="円/楕円 142"/>
        <xdr:cNvSpPr/>
      </xdr:nvSpPr>
      <xdr:spPr>
        <a:xfrm>
          <a:off x="1968500" y="100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27624</xdr:rowOff>
    </xdr:from>
    <xdr:ext cx="534377" cy="259045"/>
    <xdr:sp macro="" textlink="">
      <xdr:nvSpPr>
        <xdr:cNvPr id="144" name="テキスト ボックス 143"/>
        <xdr:cNvSpPr txBox="1"/>
      </xdr:nvSpPr>
      <xdr:spPr>
        <a:xfrm>
          <a:off x="1752111" y="980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76150</xdr:rowOff>
    </xdr:from>
    <xdr:to>
      <xdr:col>1</xdr:col>
      <xdr:colOff>485775</xdr:colOff>
      <xdr:row>59</xdr:row>
      <xdr:rowOff>6300</xdr:rowOff>
    </xdr:to>
    <xdr:sp macro="" textlink="">
      <xdr:nvSpPr>
        <xdr:cNvPr id="145" name="円/楕円 144"/>
        <xdr:cNvSpPr/>
      </xdr:nvSpPr>
      <xdr:spPr>
        <a:xfrm>
          <a:off x="1079500" y="100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22827</xdr:rowOff>
    </xdr:from>
    <xdr:ext cx="534377" cy="259045"/>
    <xdr:sp macro="" textlink="">
      <xdr:nvSpPr>
        <xdr:cNvPr id="146" name="テキスト ボックス 145"/>
        <xdr:cNvSpPr txBox="1"/>
      </xdr:nvSpPr>
      <xdr:spPr>
        <a:xfrm>
          <a:off x="863111" y="979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163337</xdr:rowOff>
    </xdr:from>
    <xdr:to>
      <xdr:col>6</xdr:col>
      <xdr:colOff>511175</xdr:colOff>
      <xdr:row>77</xdr:row>
      <xdr:rowOff>11912</xdr:rowOff>
    </xdr:to>
    <xdr:cxnSp macro="">
      <xdr:nvCxnSpPr>
        <xdr:cNvPr id="173" name="直線コネクタ 172"/>
        <xdr:cNvCxnSpPr/>
      </xdr:nvCxnSpPr>
      <xdr:spPr>
        <a:xfrm flipV="1">
          <a:off x="3797300" y="13193537"/>
          <a:ext cx="8382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11912</xdr:rowOff>
    </xdr:from>
    <xdr:to>
      <xdr:col>5</xdr:col>
      <xdr:colOff>358775</xdr:colOff>
      <xdr:row>77</xdr:row>
      <xdr:rowOff>15159</xdr:rowOff>
    </xdr:to>
    <xdr:cxnSp macro="">
      <xdr:nvCxnSpPr>
        <xdr:cNvPr id="176" name="直線コネクタ 175"/>
        <xdr:cNvCxnSpPr/>
      </xdr:nvCxnSpPr>
      <xdr:spPr>
        <a:xfrm flipV="1">
          <a:off x="2908300" y="13213562"/>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2265</xdr:rowOff>
    </xdr:from>
    <xdr:to>
      <xdr:col>4</xdr:col>
      <xdr:colOff>155575</xdr:colOff>
      <xdr:row>77</xdr:row>
      <xdr:rowOff>15159</xdr:rowOff>
    </xdr:to>
    <xdr:cxnSp macro="">
      <xdr:nvCxnSpPr>
        <xdr:cNvPr id="179" name="直線コネクタ 178"/>
        <xdr:cNvCxnSpPr/>
      </xdr:nvCxnSpPr>
      <xdr:spPr>
        <a:xfrm>
          <a:off x="2019300" y="13203915"/>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2265</xdr:rowOff>
    </xdr:from>
    <xdr:to>
      <xdr:col>2</xdr:col>
      <xdr:colOff>638175</xdr:colOff>
      <xdr:row>77</xdr:row>
      <xdr:rowOff>21788</xdr:rowOff>
    </xdr:to>
    <xdr:cxnSp macro="">
      <xdr:nvCxnSpPr>
        <xdr:cNvPr id="182" name="直線コネクタ 181"/>
        <xdr:cNvCxnSpPr/>
      </xdr:nvCxnSpPr>
      <xdr:spPr>
        <a:xfrm flipV="1">
          <a:off x="1130300" y="13203915"/>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112537</xdr:rowOff>
    </xdr:from>
    <xdr:to>
      <xdr:col>6</xdr:col>
      <xdr:colOff>561975</xdr:colOff>
      <xdr:row>77</xdr:row>
      <xdr:rowOff>42687</xdr:rowOff>
    </xdr:to>
    <xdr:sp macro="" textlink="">
      <xdr:nvSpPr>
        <xdr:cNvPr id="192" name="円/楕円 191"/>
        <xdr:cNvSpPr/>
      </xdr:nvSpPr>
      <xdr:spPr>
        <a:xfrm>
          <a:off x="4584700" y="131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135414</xdr:rowOff>
    </xdr:from>
    <xdr:ext cx="469744" cy="259045"/>
    <xdr:sp macro="" textlink="">
      <xdr:nvSpPr>
        <xdr:cNvPr id="193" name="維持補修費該当値テキスト"/>
        <xdr:cNvSpPr txBox="1"/>
      </xdr:nvSpPr>
      <xdr:spPr>
        <a:xfrm>
          <a:off x="4686300" y="129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132562</xdr:rowOff>
    </xdr:from>
    <xdr:to>
      <xdr:col>5</xdr:col>
      <xdr:colOff>409575</xdr:colOff>
      <xdr:row>77</xdr:row>
      <xdr:rowOff>62712</xdr:rowOff>
    </xdr:to>
    <xdr:sp macro="" textlink="">
      <xdr:nvSpPr>
        <xdr:cNvPr id="194" name="円/楕円 193"/>
        <xdr:cNvSpPr/>
      </xdr:nvSpPr>
      <xdr:spPr>
        <a:xfrm>
          <a:off x="3746500" y="131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79239</xdr:rowOff>
    </xdr:from>
    <xdr:ext cx="469744" cy="259045"/>
    <xdr:sp macro="" textlink="">
      <xdr:nvSpPr>
        <xdr:cNvPr id="195" name="テキスト ボックス 194"/>
        <xdr:cNvSpPr txBox="1"/>
      </xdr:nvSpPr>
      <xdr:spPr>
        <a:xfrm>
          <a:off x="3562427" y="129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135809</xdr:rowOff>
    </xdr:from>
    <xdr:to>
      <xdr:col>4</xdr:col>
      <xdr:colOff>206375</xdr:colOff>
      <xdr:row>77</xdr:row>
      <xdr:rowOff>65959</xdr:rowOff>
    </xdr:to>
    <xdr:sp macro="" textlink="">
      <xdr:nvSpPr>
        <xdr:cNvPr id="196" name="円/楕円 195"/>
        <xdr:cNvSpPr/>
      </xdr:nvSpPr>
      <xdr:spPr>
        <a:xfrm>
          <a:off x="2857500" y="131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82486</xdr:rowOff>
    </xdr:from>
    <xdr:ext cx="469744" cy="259045"/>
    <xdr:sp macro="" textlink="">
      <xdr:nvSpPr>
        <xdr:cNvPr id="197" name="テキスト ボックス 196"/>
        <xdr:cNvSpPr txBox="1"/>
      </xdr:nvSpPr>
      <xdr:spPr>
        <a:xfrm>
          <a:off x="2673427" y="1294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122915</xdr:rowOff>
    </xdr:from>
    <xdr:to>
      <xdr:col>3</xdr:col>
      <xdr:colOff>3175</xdr:colOff>
      <xdr:row>77</xdr:row>
      <xdr:rowOff>53065</xdr:rowOff>
    </xdr:to>
    <xdr:sp macro="" textlink="">
      <xdr:nvSpPr>
        <xdr:cNvPr id="198" name="円/楕円 197"/>
        <xdr:cNvSpPr/>
      </xdr:nvSpPr>
      <xdr:spPr>
        <a:xfrm>
          <a:off x="1968500" y="131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69593</xdr:rowOff>
    </xdr:from>
    <xdr:ext cx="469744" cy="259045"/>
    <xdr:sp macro="" textlink="">
      <xdr:nvSpPr>
        <xdr:cNvPr id="199" name="テキスト ボックス 198"/>
        <xdr:cNvSpPr txBox="1"/>
      </xdr:nvSpPr>
      <xdr:spPr>
        <a:xfrm>
          <a:off x="1784427" y="1292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142438</xdr:rowOff>
    </xdr:from>
    <xdr:to>
      <xdr:col>1</xdr:col>
      <xdr:colOff>485775</xdr:colOff>
      <xdr:row>77</xdr:row>
      <xdr:rowOff>72588</xdr:rowOff>
    </xdr:to>
    <xdr:sp macro="" textlink="">
      <xdr:nvSpPr>
        <xdr:cNvPr id="200" name="円/楕円 199"/>
        <xdr:cNvSpPr/>
      </xdr:nvSpPr>
      <xdr:spPr>
        <a:xfrm>
          <a:off x="1079500" y="1317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89115</xdr:rowOff>
    </xdr:from>
    <xdr:ext cx="469744" cy="259045"/>
    <xdr:sp macro="" textlink="">
      <xdr:nvSpPr>
        <xdr:cNvPr id="201" name="テキスト ボックス 200"/>
        <xdr:cNvSpPr txBox="1"/>
      </xdr:nvSpPr>
      <xdr:spPr>
        <a:xfrm>
          <a:off x="895427" y="1294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9561</xdr:rowOff>
    </xdr:from>
    <xdr:to>
      <xdr:col>6</xdr:col>
      <xdr:colOff>511175</xdr:colOff>
      <xdr:row>96</xdr:row>
      <xdr:rowOff>70010</xdr:rowOff>
    </xdr:to>
    <xdr:cxnSp macro="">
      <xdr:nvCxnSpPr>
        <xdr:cNvPr id="233" name="直線コネクタ 232"/>
        <xdr:cNvCxnSpPr/>
      </xdr:nvCxnSpPr>
      <xdr:spPr>
        <a:xfrm flipV="1">
          <a:off x="3797300" y="16468761"/>
          <a:ext cx="838200" cy="6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70010</xdr:rowOff>
    </xdr:from>
    <xdr:to>
      <xdr:col>5</xdr:col>
      <xdr:colOff>358775</xdr:colOff>
      <xdr:row>96</xdr:row>
      <xdr:rowOff>158821</xdr:rowOff>
    </xdr:to>
    <xdr:cxnSp macro="">
      <xdr:nvCxnSpPr>
        <xdr:cNvPr id="236" name="直線コネクタ 235"/>
        <xdr:cNvCxnSpPr/>
      </xdr:nvCxnSpPr>
      <xdr:spPr>
        <a:xfrm flipV="1">
          <a:off x="2908300" y="16529210"/>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158821</xdr:rowOff>
    </xdr:from>
    <xdr:to>
      <xdr:col>4</xdr:col>
      <xdr:colOff>155575</xdr:colOff>
      <xdr:row>97</xdr:row>
      <xdr:rowOff>15994</xdr:rowOff>
    </xdr:to>
    <xdr:cxnSp macro="">
      <xdr:nvCxnSpPr>
        <xdr:cNvPr id="239" name="直線コネクタ 238"/>
        <xdr:cNvCxnSpPr/>
      </xdr:nvCxnSpPr>
      <xdr:spPr>
        <a:xfrm flipV="1">
          <a:off x="2019300" y="16618021"/>
          <a:ext cx="889000" cy="2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15994</xdr:rowOff>
    </xdr:from>
    <xdr:to>
      <xdr:col>2</xdr:col>
      <xdr:colOff>638175</xdr:colOff>
      <xdr:row>97</xdr:row>
      <xdr:rowOff>37075</xdr:rowOff>
    </xdr:to>
    <xdr:cxnSp macro="">
      <xdr:nvCxnSpPr>
        <xdr:cNvPr id="242" name="直線コネクタ 241"/>
        <xdr:cNvCxnSpPr/>
      </xdr:nvCxnSpPr>
      <xdr:spPr>
        <a:xfrm flipV="1">
          <a:off x="1130300" y="16646644"/>
          <a:ext cx="88900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130211</xdr:rowOff>
    </xdr:from>
    <xdr:to>
      <xdr:col>6</xdr:col>
      <xdr:colOff>561975</xdr:colOff>
      <xdr:row>96</xdr:row>
      <xdr:rowOff>60361</xdr:rowOff>
    </xdr:to>
    <xdr:sp macro="" textlink="">
      <xdr:nvSpPr>
        <xdr:cNvPr id="252" name="円/楕円 251"/>
        <xdr:cNvSpPr/>
      </xdr:nvSpPr>
      <xdr:spPr>
        <a:xfrm>
          <a:off x="4584700" y="164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153088</xdr:rowOff>
    </xdr:from>
    <xdr:ext cx="534377" cy="259045"/>
    <xdr:sp macro="" textlink="">
      <xdr:nvSpPr>
        <xdr:cNvPr id="253" name="扶助費該当値テキスト"/>
        <xdr:cNvSpPr txBox="1"/>
      </xdr:nvSpPr>
      <xdr:spPr>
        <a:xfrm>
          <a:off x="4686300" y="162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96,970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19210</xdr:rowOff>
    </xdr:from>
    <xdr:to>
      <xdr:col>5</xdr:col>
      <xdr:colOff>409575</xdr:colOff>
      <xdr:row>96</xdr:row>
      <xdr:rowOff>120810</xdr:rowOff>
    </xdr:to>
    <xdr:sp macro="" textlink="">
      <xdr:nvSpPr>
        <xdr:cNvPr id="254" name="円/楕円 253"/>
        <xdr:cNvSpPr/>
      </xdr:nvSpPr>
      <xdr:spPr>
        <a:xfrm>
          <a:off x="3746500" y="164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137337</xdr:rowOff>
    </xdr:from>
    <xdr:ext cx="534377" cy="259045"/>
    <xdr:sp macro="" textlink="">
      <xdr:nvSpPr>
        <xdr:cNvPr id="255" name="テキスト ボックス 254"/>
        <xdr:cNvSpPr txBox="1"/>
      </xdr:nvSpPr>
      <xdr:spPr>
        <a:xfrm>
          <a:off x="3530111" y="162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108021</xdr:rowOff>
    </xdr:from>
    <xdr:to>
      <xdr:col>4</xdr:col>
      <xdr:colOff>206375</xdr:colOff>
      <xdr:row>97</xdr:row>
      <xdr:rowOff>38171</xdr:rowOff>
    </xdr:to>
    <xdr:sp macro="" textlink="">
      <xdr:nvSpPr>
        <xdr:cNvPr id="256" name="円/楕円 255"/>
        <xdr:cNvSpPr/>
      </xdr:nvSpPr>
      <xdr:spPr>
        <a:xfrm>
          <a:off x="2857500" y="165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54698</xdr:rowOff>
    </xdr:from>
    <xdr:ext cx="534377" cy="259045"/>
    <xdr:sp macro="" textlink="">
      <xdr:nvSpPr>
        <xdr:cNvPr id="257" name="テキスト ボックス 256"/>
        <xdr:cNvSpPr txBox="1"/>
      </xdr:nvSpPr>
      <xdr:spPr>
        <a:xfrm>
          <a:off x="2641111" y="16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136644</xdr:rowOff>
    </xdr:from>
    <xdr:to>
      <xdr:col>3</xdr:col>
      <xdr:colOff>3175</xdr:colOff>
      <xdr:row>97</xdr:row>
      <xdr:rowOff>66794</xdr:rowOff>
    </xdr:to>
    <xdr:sp macro="" textlink="">
      <xdr:nvSpPr>
        <xdr:cNvPr id="258" name="円/楕円 257"/>
        <xdr:cNvSpPr/>
      </xdr:nvSpPr>
      <xdr:spPr>
        <a:xfrm>
          <a:off x="1968500" y="165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83321</xdr:rowOff>
    </xdr:from>
    <xdr:ext cx="534377" cy="259045"/>
    <xdr:sp macro="" textlink="">
      <xdr:nvSpPr>
        <xdr:cNvPr id="259" name="テキスト ボックス 258"/>
        <xdr:cNvSpPr txBox="1"/>
      </xdr:nvSpPr>
      <xdr:spPr>
        <a:xfrm>
          <a:off x="1752111" y="1637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86,076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157725</xdr:rowOff>
    </xdr:from>
    <xdr:to>
      <xdr:col>1</xdr:col>
      <xdr:colOff>485775</xdr:colOff>
      <xdr:row>97</xdr:row>
      <xdr:rowOff>87875</xdr:rowOff>
    </xdr:to>
    <xdr:sp macro="" textlink="">
      <xdr:nvSpPr>
        <xdr:cNvPr id="260" name="円/楕円 259"/>
        <xdr:cNvSpPr/>
      </xdr:nvSpPr>
      <xdr:spPr>
        <a:xfrm>
          <a:off x="1079500" y="166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104402</xdr:rowOff>
    </xdr:from>
    <xdr:ext cx="534377" cy="259045"/>
    <xdr:sp macro="" textlink="">
      <xdr:nvSpPr>
        <xdr:cNvPr id="261" name="テキスト ボックス 260"/>
        <xdr:cNvSpPr txBox="1"/>
      </xdr:nvSpPr>
      <xdr:spPr>
        <a:xfrm>
          <a:off x="863111" y="163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92970</xdr:rowOff>
    </xdr:from>
    <xdr:to>
      <xdr:col>15</xdr:col>
      <xdr:colOff>180975</xdr:colOff>
      <xdr:row>37</xdr:row>
      <xdr:rowOff>66948</xdr:rowOff>
    </xdr:to>
    <xdr:cxnSp macro="">
      <xdr:nvCxnSpPr>
        <xdr:cNvPr id="291" name="直線コネクタ 290"/>
        <xdr:cNvCxnSpPr/>
      </xdr:nvCxnSpPr>
      <xdr:spPr>
        <a:xfrm flipV="1">
          <a:off x="9639300" y="6265170"/>
          <a:ext cx="838200" cy="1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65443</xdr:rowOff>
    </xdr:from>
    <xdr:to>
      <xdr:col>14</xdr:col>
      <xdr:colOff>28575</xdr:colOff>
      <xdr:row>37</xdr:row>
      <xdr:rowOff>66948</xdr:rowOff>
    </xdr:to>
    <xdr:cxnSp macro="">
      <xdr:nvCxnSpPr>
        <xdr:cNvPr id="294" name="直線コネクタ 293"/>
        <xdr:cNvCxnSpPr/>
      </xdr:nvCxnSpPr>
      <xdr:spPr>
        <a:xfrm>
          <a:off x="8750300" y="6409093"/>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55499</xdr:rowOff>
    </xdr:from>
    <xdr:to>
      <xdr:col>12</xdr:col>
      <xdr:colOff>511175</xdr:colOff>
      <xdr:row>37</xdr:row>
      <xdr:rowOff>65443</xdr:rowOff>
    </xdr:to>
    <xdr:cxnSp macro="">
      <xdr:nvCxnSpPr>
        <xdr:cNvPr id="297" name="直線コネクタ 296"/>
        <xdr:cNvCxnSpPr/>
      </xdr:nvCxnSpPr>
      <xdr:spPr>
        <a:xfrm>
          <a:off x="7861300" y="6399149"/>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55499</xdr:rowOff>
    </xdr:from>
    <xdr:to>
      <xdr:col>11</xdr:col>
      <xdr:colOff>307975</xdr:colOff>
      <xdr:row>37</xdr:row>
      <xdr:rowOff>67919</xdr:rowOff>
    </xdr:to>
    <xdr:cxnSp macro="">
      <xdr:nvCxnSpPr>
        <xdr:cNvPr id="300" name="直線コネクタ 299"/>
        <xdr:cNvCxnSpPr/>
      </xdr:nvCxnSpPr>
      <xdr:spPr>
        <a:xfrm flipV="1">
          <a:off x="6972300" y="6399149"/>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42170</xdr:rowOff>
    </xdr:from>
    <xdr:to>
      <xdr:col>15</xdr:col>
      <xdr:colOff>231775</xdr:colOff>
      <xdr:row>36</xdr:row>
      <xdr:rowOff>143770</xdr:rowOff>
    </xdr:to>
    <xdr:sp macro="" textlink="">
      <xdr:nvSpPr>
        <xdr:cNvPr id="310" name="円/楕円 309"/>
        <xdr:cNvSpPr/>
      </xdr:nvSpPr>
      <xdr:spPr>
        <a:xfrm>
          <a:off x="10426700" y="62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20597</xdr:rowOff>
    </xdr:from>
    <xdr:ext cx="534377" cy="259045"/>
    <xdr:sp macro="" textlink="">
      <xdr:nvSpPr>
        <xdr:cNvPr id="311" name="補助費等該当値テキスト"/>
        <xdr:cNvSpPr txBox="1"/>
      </xdr:nvSpPr>
      <xdr:spPr>
        <a:xfrm>
          <a:off x="10528300" y="619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16148</xdr:rowOff>
    </xdr:from>
    <xdr:to>
      <xdr:col>14</xdr:col>
      <xdr:colOff>79375</xdr:colOff>
      <xdr:row>37</xdr:row>
      <xdr:rowOff>117748</xdr:rowOff>
    </xdr:to>
    <xdr:sp macro="" textlink="">
      <xdr:nvSpPr>
        <xdr:cNvPr id="312" name="円/楕円 311"/>
        <xdr:cNvSpPr/>
      </xdr:nvSpPr>
      <xdr:spPr>
        <a:xfrm>
          <a:off x="9588500" y="63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108875</xdr:rowOff>
    </xdr:from>
    <xdr:ext cx="534377" cy="259045"/>
    <xdr:sp macro="" textlink="">
      <xdr:nvSpPr>
        <xdr:cNvPr id="313" name="テキスト ボックス 312"/>
        <xdr:cNvSpPr txBox="1"/>
      </xdr:nvSpPr>
      <xdr:spPr>
        <a:xfrm>
          <a:off x="9372111" y="64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14643</xdr:rowOff>
    </xdr:from>
    <xdr:to>
      <xdr:col>12</xdr:col>
      <xdr:colOff>561975</xdr:colOff>
      <xdr:row>37</xdr:row>
      <xdr:rowOff>116243</xdr:rowOff>
    </xdr:to>
    <xdr:sp macro="" textlink="">
      <xdr:nvSpPr>
        <xdr:cNvPr id="314" name="円/楕円 313"/>
        <xdr:cNvSpPr/>
      </xdr:nvSpPr>
      <xdr:spPr>
        <a:xfrm>
          <a:off x="8699500" y="63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107370</xdr:rowOff>
    </xdr:from>
    <xdr:ext cx="534377" cy="259045"/>
    <xdr:sp macro="" textlink="">
      <xdr:nvSpPr>
        <xdr:cNvPr id="315" name="テキスト ボックス 314"/>
        <xdr:cNvSpPr txBox="1"/>
      </xdr:nvSpPr>
      <xdr:spPr>
        <a:xfrm>
          <a:off x="8483111" y="64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4699</xdr:rowOff>
    </xdr:from>
    <xdr:to>
      <xdr:col>11</xdr:col>
      <xdr:colOff>358775</xdr:colOff>
      <xdr:row>37</xdr:row>
      <xdr:rowOff>106299</xdr:rowOff>
    </xdr:to>
    <xdr:sp macro="" textlink="">
      <xdr:nvSpPr>
        <xdr:cNvPr id="316" name="円/楕円 315"/>
        <xdr:cNvSpPr/>
      </xdr:nvSpPr>
      <xdr:spPr>
        <a:xfrm>
          <a:off x="7810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97426</xdr:rowOff>
    </xdr:from>
    <xdr:ext cx="534377" cy="259045"/>
    <xdr:sp macro="" textlink="">
      <xdr:nvSpPr>
        <xdr:cNvPr id="317" name="テキスト ボックス 316"/>
        <xdr:cNvSpPr txBox="1"/>
      </xdr:nvSpPr>
      <xdr:spPr>
        <a:xfrm>
          <a:off x="7594111" y="644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17119</xdr:rowOff>
    </xdr:from>
    <xdr:to>
      <xdr:col>10</xdr:col>
      <xdr:colOff>155575</xdr:colOff>
      <xdr:row>37</xdr:row>
      <xdr:rowOff>118719</xdr:rowOff>
    </xdr:to>
    <xdr:sp macro="" textlink="">
      <xdr:nvSpPr>
        <xdr:cNvPr id="318" name="円/楕円 317"/>
        <xdr:cNvSpPr/>
      </xdr:nvSpPr>
      <xdr:spPr>
        <a:xfrm>
          <a:off x="69215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109846</xdr:rowOff>
    </xdr:from>
    <xdr:ext cx="534377" cy="259045"/>
    <xdr:sp macro="" textlink="">
      <xdr:nvSpPr>
        <xdr:cNvPr id="319" name="テキスト ボックス 318"/>
        <xdr:cNvSpPr txBox="1"/>
      </xdr:nvSpPr>
      <xdr:spPr>
        <a:xfrm>
          <a:off x="6705111" y="64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54836</xdr:rowOff>
    </xdr:from>
    <xdr:to>
      <xdr:col>15</xdr:col>
      <xdr:colOff>180975</xdr:colOff>
      <xdr:row>58</xdr:row>
      <xdr:rowOff>102981</xdr:rowOff>
    </xdr:to>
    <xdr:cxnSp macro="">
      <xdr:nvCxnSpPr>
        <xdr:cNvPr id="348" name="直線コネクタ 347"/>
        <xdr:cNvCxnSpPr/>
      </xdr:nvCxnSpPr>
      <xdr:spPr>
        <a:xfrm>
          <a:off x="9639300" y="9998936"/>
          <a:ext cx="838200" cy="4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54836</xdr:rowOff>
    </xdr:from>
    <xdr:to>
      <xdr:col>14</xdr:col>
      <xdr:colOff>28575</xdr:colOff>
      <xdr:row>58</xdr:row>
      <xdr:rowOff>77918</xdr:rowOff>
    </xdr:to>
    <xdr:cxnSp macro="">
      <xdr:nvCxnSpPr>
        <xdr:cNvPr id="351" name="直線コネクタ 350"/>
        <xdr:cNvCxnSpPr/>
      </xdr:nvCxnSpPr>
      <xdr:spPr>
        <a:xfrm flipV="1">
          <a:off x="8750300" y="9998936"/>
          <a:ext cx="889000" cy="2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77918</xdr:rowOff>
    </xdr:from>
    <xdr:to>
      <xdr:col>12</xdr:col>
      <xdr:colOff>511175</xdr:colOff>
      <xdr:row>58</xdr:row>
      <xdr:rowOff>137203</xdr:rowOff>
    </xdr:to>
    <xdr:cxnSp macro="">
      <xdr:nvCxnSpPr>
        <xdr:cNvPr id="354" name="直線コネクタ 353"/>
        <xdr:cNvCxnSpPr/>
      </xdr:nvCxnSpPr>
      <xdr:spPr>
        <a:xfrm flipV="1">
          <a:off x="7861300" y="10022018"/>
          <a:ext cx="889000" cy="5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116373</xdr:rowOff>
    </xdr:from>
    <xdr:to>
      <xdr:col>11</xdr:col>
      <xdr:colOff>307975</xdr:colOff>
      <xdr:row>58</xdr:row>
      <xdr:rowOff>137203</xdr:rowOff>
    </xdr:to>
    <xdr:cxnSp macro="">
      <xdr:nvCxnSpPr>
        <xdr:cNvPr id="357" name="直線コネクタ 356"/>
        <xdr:cNvCxnSpPr/>
      </xdr:nvCxnSpPr>
      <xdr:spPr>
        <a:xfrm>
          <a:off x="6972300" y="10060473"/>
          <a:ext cx="889000" cy="2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52181</xdr:rowOff>
    </xdr:from>
    <xdr:to>
      <xdr:col>15</xdr:col>
      <xdr:colOff>231775</xdr:colOff>
      <xdr:row>58</xdr:row>
      <xdr:rowOff>153781</xdr:rowOff>
    </xdr:to>
    <xdr:sp macro="" textlink="">
      <xdr:nvSpPr>
        <xdr:cNvPr id="367" name="円/楕円 366"/>
        <xdr:cNvSpPr/>
      </xdr:nvSpPr>
      <xdr:spPr>
        <a:xfrm>
          <a:off x="10426700" y="999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26374</xdr:rowOff>
    </xdr:from>
    <xdr:ext cx="534377" cy="259045"/>
    <xdr:sp macro="" textlink="">
      <xdr:nvSpPr>
        <xdr:cNvPr id="368" name="普通建設事業費該当値テキスト"/>
        <xdr:cNvSpPr txBox="1"/>
      </xdr:nvSpPr>
      <xdr:spPr>
        <a:xfrm>
          <a:off x="10528300" y="99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4036</xdr:rowOff>
    </xdr:from>
    <xdr:to>
      <xdr:col>14</xdr:col>
      <xdr:colOff>79375</xdr:colOff>
      <xdr:row>58</xdr:row>
      <xdr:rowOff>105636</xdr:rowOff>
    </xdr:to>
    <xdr:sp macro="" textlink="">
      <xdr:nvSpPr>
        <xdr:cNvPr id="369" name="円/楕円 368"/>
        <xdr:cNvSpPr/>
      </xdr:nvSpPr>
      <xdr:spPr>
        <a:xfrm>
          <a:off x="9588500" y="99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122163</xdr:rowOff>
    </xdr:from>
    <xdr:ext cx="599010" cy="259045"/>
    <xdr:sp macro="" textlink="">
      <xdr:nvSpPr>
        <xdr:cNvPr id="370" name="テキスト ボックス 369"/>
        <xdr:cNvSpPr txBox="1"/>
      </xdr:nvSpPr>
      <xdr:spPr>
        <a:xfrm>
          <a:off x="9339794" y="972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27118</xdr:rowOff>
    </xdr:from>
    <xdr:to>
      <xdr:col>12</xdr:col>
      <xdr:colOff>561975</xdr:colOff>
      <xdr:row>58</xdr:row>
      <xdr:rowOff>128718</xdr:rowOff>
    </xdr:to>
    <xdr:sp macro="" textlink="">
      <xdr:nvSpPr>
        <xdr:cNvPr id="371" name="円/楕円 370"/>
        <xdr:cNvSpPr/>
      </xdr:nvSpPr>
      <xdr:spPr>
        <a:xfrm>
          <a:off x="8699500" y="99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145245</xdr:rowOff>
    </xdr:from>
    <xdr:ext cx="599010" cy="259045"/>
    <xdr:sp macro="" textlink="">
      <xdr:nvSpPr>
        <xdr:cNvPr id="372" name="テキスト ボックス 371"/>
        <xdr:cNvSpPr txBox="1"/>
      </xdr:nvSpPr>
      <xdr:spPr>
        <a:xfrm>
          <a:off x="8450794" y="974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86403</xdr:rowOff>
    </xdr:from>
    <xdr:to>
      <xdr:col>11</xdr:col>
      <xdr:colOff>358775</xdr:colOff>
      <xdr:row>59</xdr:row>
      <xdr:rowOff>16553</xdr:rowOff>
    </xdr:to>
    <xdr:sp macro="" textlink="">
      <xdr:nvSpPr>
        <xdr:cNvPr id="373" name="円/楕円 372"/>
        <xdr:cNvSpPr/>
      </xdr:nvSpPr>
      <xdr:spPr>
        <a:xfrm>
          <a:off x="7810500" y="100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33080</xdr:rowOff>
    </xdr:from>
    <xdr:ext cx="534377" cy="259045"/>
    <xdr:sp macro="" textlink="">
      <xdr:nvSpPr>
        <xdr:cNvPr id="374" name="テキスト ボックス 373"/>
        <xdr:cNvSpPr txBox="1"/>
      </xdr:nvSpPr>
      <xdr:spPr>
        <a:xfrm>
          <a:off x="7594111" y="98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65573</xdr:rowOff>
    </xdr:from>
    <xdr:to>
      <xdr:col>10</xdr:col>
      <xdr:colOff>155575</xdr:colOff>
      <xdr:row>58</xdr:row>
      <xdr:rowOff>167173</xdr:rowOff>
    </xdr:to>
    <xdr:sp macro="" textlink="">
      <xdr:nvSpPr>
        <xdr:cNvPr id="375" name="円/楕円 374"/>
        <xdr:cNvSpPr/>
      </xdr:nvSpPr>
      <xdr:spPr>
        <a:xfrm>
          <a:off x="6921500" y="1000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12250</xdr:rowOff>
    </xdr:from>
    <xdr:ext cx="534377" cy="259045"/>
    <xdr:sp macro="" textlink="">
      <xdr:nvSpPr>
        <xdr:cNvPr id="376" name="テキスト ボックス 375"/>
        <xdr:cNvSpPr txBox="1"/>
      </xdr:nvSpPr>
      <xdr:spPr>
        <a:xfrm>
          <a:off x="6705111" y="978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65855</xdr:rowOff>
    </xdr:from>
    <xdr:to>
      <xdr:col>15</xdr:col>
      <xdr:colOff>180975</xdr:colOff>
      <xdr:row>78</xdr:row>
      <xdr:rowOff>134080</xdr:rowOff>
    </xdr:to>
    <xdr:cxnSp macro="">
      <xdr:nvCxnSpPr>
        <xdr:cNvPr id="405" name="直線コネクタ 404"/>
        <xdr:cNvCxnSpPr/>
      </xdr:nvCxnSpPr>
      <xdr:spPr>
        <a:xfrm>
          <a:off x="9639300" y="13438955"/>
          <a:ext cx="838200" cy="6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83280</xdr:rowOff>
    </xdr:from>
    <xdr:to>
      <xdr:col>15</xdr:col>
      <xdr:colOff>231775</xdr:colOff>
      <xdr:row>79</xdr:row>
      <xdr:rowOff>13430</xdr:rowOff>
    </xdr:to>
    <xdr:sp macro="" textlink="">
      <xdr:nvSpPr>
        <xdr:cNvPr id="415" name="円/楕円 414"/>
        <xdr:cNvSpPr/>
      </xdr:nvSpPr>
      <xdr:spPr>
        <a:xfrm>
          <a:off x="10426700" y="134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54719</xdr:rowOff>
    </xdr:from>
    <xdr:ext cx="534377" cy="259045"/>
    <xdr:sp macro="" textlink="">
      <xdr:nvSpPr>
        <xdr:cNvPr id="416" name="普通建設事業費 （ うち新規整備　）該当値テキスト"/>
        <xdr:cNvSpPr txBox="1"/>
      </xdr:nvSpPr>
      <xdr:spPr>
        <a:xfrm>
          <a:off x="10528300" y="134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15055</xdr:rowOff>
    </xdr:from>
    <xdr:to>
      <xdr:col>14</xdr:col>
      <xdr:colOff>79375</xdr:colOff>
      <xdr:row>78</xdr:row>
      <xdr:rowOff>116655</xdr:rowOff>
    </xdr:to>
    <xdr:sp macro="" textlink="">
      <xdr:nvSpPr>
        <xdr:cNvPr id="417" name="円/楕円 416"/>
        <xdr:cNvSpPr/>
      </xdr:nvSpPr>
      <xdr:spPr>
        <a:xfrm>
          <a:off x="9588500" y="133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133182</xdr:rowOff>
    </xdr:from>
    <xdr:ext cx="534377" cy="259045"/>
    <xdr:sp macro="" textlink="">
      <xdr:nvSpPr>
        <xdr:cNvPr id="418" name="テキスト ボックス 417"/>
        <xdr:cNvSpPr txBox="1"/>
      </xdr:nvSpPr>
      <xdr:spPr>
        <a:xfrm>
          <a:off x="9372111" y="1316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63553</xdr:rowOff>
    </xdr:from>
    <xdr:to>
      <xdr:col>15</xdr:col>
      <xdr:colOff>180975</xdr:colOff>
      <xdr:row>97</xdr:row>
      <xdr:rowOff>75791</xdr:rowOff>
    </xdr:to>
    <xdr:cxnSp macro="">
      <xdr:nvCxnSpPr>
        <xdr:cNvPr id="447" name="直線コネクタ 446"/>
        <xdr:cNvCxnSpPr/>
      </xdr:nvCxnSpPr>
      <xdr:spPr>
        <a:xfrm>
          <a:off x="9639300" y="16694203"/>
          <a:ext cx="838200" cy="1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24991</xdr:rowOff>
    </xdr:from>
    <xdr:to>
      <xdr:col>15</xdr:col>
      <xdr:colOff>231775</xdr:colOff>
      <xdr:row>97</xdr:row>
      <xdr:rowOff>126591</xdr:rowOff>
    </xdr:to>
    <xdr:sp macro="" textlink="">
      <xdr:nvSpPr>
        <xdr:cNvPr id="457" name="円/楕円 456"/>
        <xdr:cNvSpPr/>
      </xdr:nvSpPr>
      <xdr:spPr>
        <a:xfrm>
          <a:off x="10426700" y="166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47868</xdr:rowOff>
    </xdr:from>
    <xdr:ext cx="534377" cy="259045"/>
    <xdr:sp macro="" textlink="">
      <xdr:nvSpPr>
        <xdr:cNvPr id="458" name="普通建設事業費 （ うち更新整備　）該当値テキスト"/>
        <xdr:cNvSpPr txBox="1"/>
      </xdr:nvSpPr>
      <xdr:spPr>
        <a:xfrm>
          <a:off x="10528300" y="165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12753</xdr:rowOff>
    </xdr:from>
    <xdr:to>
      <xdr:col>14</xdr:col>
      <xdr:colOff>79375</xdr:colOff>
      <xdr:row>97</xdr:row>
      <xdr:rowOff>114353</xdr:rowOff>
    </xdr:to>
    <xdr:sp macro="" textlink="">
      <xdr:nvSpPr>
        <xdr:cNvPr id="459" name="円/楕円 458"/>
        <xdr:cNvSpPr/>
      </xdr:nvSpPr>
      <xdr:spPr>
        <a:xfrm>
          <a:off x="9588500" y="166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130880</xdr:rowOff>
    </xdr:from>
    <xdr:ext cx="534377" cy="259045"/>
    <xdr:sp macro="" textlink="">
      <xdr:nvSpPr>
        <xdr:cNvPr id="460" name="テキスト ボックス 459"/>
        <xdr:cNvSpPr txBox="1"/>
      </xdr:nvSpPr>
      <xdr:spPr>
        <a:xfrm>
          <a:off x="9372111" y="1641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149466</xdr:rowOff>
    </xdr:from>
    <xdr:to>
      <xdr:col>23</xdr:col>
      <xdr:colOff>517525</xdr:colOff>
      <xdr:row>38</xdr:row>
      <xdr:rowOff>52521</xdr:rowOff>
    </xdr:to>
    <xdr:cxnSp macro="">
      <xdr:nvCxnSpPr>
        <xdr:cNvPr id="487" name="直線コネクタ 486"/>
        <xdr:cNvCxnSpPr/>
      </xdr:nvCxnSpPr>
      <xdr:spPr>
        <a:xfrm>
          <a:off x="15481300" y="6493116"/>
          <a:ext cx="838200" cy="7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11037</xdr:rowOff>
    </xdr:from>
    <xdr:ext cx="469744" cy="259045"/>
    <xdr:sp macro="" textlink="">
      <xdr:nvSpPr>
        <xdr:cNvPr id="488" name="災害復旧事業費平均値テキスト"/>
        <xdr:cNvSpPr txBox="1"/>
      </xdr:nvSpPr>
      <xdr:spPr>
        <a:xfrm>
          <a:off x="16370300" y="6526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74951</xdr:rowOff>
    </xdr:from>
    <xdr:to>
      <xdr:col>22</xdr:col>
      <xdr:colOff>365125</xdr:colOff>
      <xdr:row>37</xdr:row>
      <xdr:rowOff>149466</xdr:rowOff>
    </xdr:to>
    <xdr:cxnSp macro="">
      <xdr:nvCxnSpPr>
        <xdr:cNvPr id="490" name="直線コネクタ 489"/>
        <xdr:cNvCxnSpPr/>
      </xdr:nvCxnSpPr>
      <xdr:spPr>
        <a:xfrm>
          <a:off x="14592300" y="6418601"/>
          <a:ext cx="889000" cy="7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2" name="テキスト ボックス 491"/>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32358</xdr:rowOff>
    </xdr:from>
    <xdr:to>
      <xdr:col>21</xdr:col>
      <xdr:colOff>161925</xdr:colOff>
      <xdr:row>37</xdr:row>
      <xdr:rowOff>74951</xdr:rowOff>
    </xdr:to>
    <xdr:cxnSp macro="">
      <xdr:nvCxnSpPr>
        <xdr:cNvPr id="493" name="直線コネクタ 492"/>
        <xdr:cNvCxnSpPr/>
      </xdr:nvCxnSpPr>
      <xdr:spPr>
        <a:xfrm>
          <a:off x="13703300" y="6204558"/>
          <a:ext cx="889000" cy="2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5" name="テキスト ボックス 494"/>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32358</xdr:rowOff>
    </xdr:from>
    <xdr:to>
      <xdr:col>19</xdr:col>
      <xdr:colOff>644525</xdr:colOff>
      <xdr:row>36</xdr:row>
      <xdr:rowOff>166620</xdr:rowOff>
    </xdr:to>
    <xdr:cxnSp macro="">
      <xdr:nvCxnSpPr>
        <xdr:cNvPr id="496" name="直線コネクタ 495"/>
        <xdr:cNvCxnSpPr/>
      </xdr:nvCxnSpPr>
      <xdr:spPr>
        <a:xfrm flipV="1">
          <a:off x="12814300" y="6204558"/>
          <a:ext cx="889000" cy="1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8" name="テキスト ボックス 497"/>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500" name="テキスト ボックス 499"/>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1721</xdr:rowOff>
    </xdr:from>
    <xdr:to>
      <xdr:col>23</xdr:col>
      <xdr:colOff>568325</xdr:colOff>
      <xdr:row>38</xdr:row>
      <xdr:rowOff>103321</xdr:rowOff>
    </xdr:to>
    <xdr:sp macro="" textlink="">
      <xdr:nvSpPr>
        <xdr:cNvPr id="506" name="円/楕円 505"/>
        <xdr:cNvSpPr/>
      </xdr:nvSpPr>
      <xdr:spPr>
        <a:xfrm>
          <a:off x="16268700" y="65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132548</xdr:rowOff>
    </xdr:from>
    <xdr:ext cx="469744" cy="259045"/>
    <xdr:sp macro="" textlink="">
      <xdr:nvSpPr>
        <xdr:cNvPr id="507" name="災害復旧事業費該当値テキスト"/>
        <xdr:cNvSpPr txBox="1"/>
      </xdr:nvSpPr>
      <xdr:spPr>
        <a:xfrm>
          <a:off x="16370300" y="630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98666</xdr:rowOff>
    </xdr:from>
    <xdr:to>
      <xdr:col>22</xdr:col>
      <xdr:colOff>415925</xdr:colOff>
      <xdr:row>38</xdr:row>
      <xdr:rowOff>28815</xdr:rowOff>
    </xdr:to>
    <xdr:sp macro="" textlink="">
      <xdr:nvSpPr>
        <xdr:cNvPr id="508" name="円/楕円 507"/>
        <xdr:cNvSpPr/>
      </xdr:nvSpPr>
      <xdr:spPr>
        <a:xfrm>
          <a:off x="15430500" y="6442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45343</xdr:rowOff>
    </xdr:from>
    <xdr:ext cx="534377" cy="259045"/>
    <xdr:sp macro="" textlink="">
      <xdr:nvSpPr>
        <xdr:cNvPr id="509" name="テキスト ボックス 508"/>
        <xdr:cNvSpPr txBox="1"/>
      </xdr:nvSpPr>
      <xdr:spPr>
        <a:xfrm>
          <a:off x="15214111" y="621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24151</xdr:rowOff>
    </xdr:from>
    <xdr:to>
      <xdr:col>21</xdr:col>
      <xdr:colOff>212725</xdr:colOff>
      <xdr:row>37</xdr:row>
      <xdr:rowOff>125751</xdr:rowOff>
    </xdr:to>
    <xdr:sp macro="" textlink="">
      <xdr:nvSpPr>
        <xdr:cNvPr id="510" name="円/楕円 509"/>
        <xdr:cNvSpPr/>
      </xdr:nvSpPr>
      <xdr:spPr>
        <a:xfrm>
          <a:off x="14541500" y="636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142278</xdr:rowOff>
    </xdr:from>
    <xdr:ext cx="534377" cy="259045"/>
    <xdr:sp macro="" textlink="">
      <xdr:nvSpPr>
        <xdr:cNvPr id="511" name="テキスト ボックス 510"/>
        <xdr:cNvSpPr txBox="1"/>
      </xdr:nvSpPr>
      <xdr:spPr>
        <a:xfrm>
          <a:off x="14325111" y="614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153008</xdr:rowOff>
    </xdr:from>
    <xdr:to>
      <xdr:col>20</xdr:col>
      <xdr:colOff>9525</xdr:colOff>
      <xdr:row>36</xdr:row>
      <xdr:rowOff>83158</xdr:rowOff>
    </xdr:to>
    <xdr:sp macro="" textlink="">
      <xdr:nvSpPr>
        <xdr:cNvPr id="512" name="円/楕円 511"/>
        <xdr:cNvSpPr/>
      </xdr:nvSpPr>
      <xdr:spPr>
        <a:xfrm>
          <a:off x="13652500" y="615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99685</xdr:rowOff>
    </xdr:from>
    <xdr:ext cx="534377" cy="259045"/>
    <xdr:sp macro="" textlink="">
      <xdr:nvSpPr>
        <xdr:cNvPr id="513" name="テキスト ボックス 512"/>
        <xdr:cNvSpPr txBox="1"/>
      </xdr:nvSpPr>
      <xdr:spPr>
        <a:xfrm>
          <a:off x="13436111" y="592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115820</xdr:rowOff>
    </xdr:from>
    <xdr:to>
      <xdr:col>18</xdr:col>
      <xdr:colOff>492125</xdr:colOff>
      <xdr:row>37</xdr:row>
      <xdr:rowOff>45970</xdr:rowOff>
    </xdr:to>
    <xdr:sp macro="" textlink="">
      <xdr:nvSpPr>
        <xdr:cNvPr id="514" name="円/楕円 513"/>
        <xdr:cNvSpPr/>
      </xdr:nvSpPr>
      <xdr:spPr>
        <a:xfrm>
          <a:off x="12763500" y="62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62497</xdr:rowOff>
    </xdr:from>
    <xdr:ext cx="534377" cy="259045"/>
    <xdr:sp macro="" textlink="">
      <xdr:nvSpPr>
        <xdr:cNvPr id="515" name="テキスト ボックス 514"/>
        <xdr:cNvSpPr txBox="1"/>
      </xdr:nvSpPr>
      <xdr:spPr>
        <a:xfrm>
          <a:off x="12547111" y="606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147917</xdr:rowOff>
    </xdr:from>
    <xdr:to>
      <xdr:col>23</xdr:col>
      <xdr:colOff>517525</xdr:colOff>
      <xdr:row>73</xdr:row>
      <xdr:rowOff>159093</xdr:rowOff>
    </xdr:to>
    <xdr:cxnSp macro="">
      <xdr:nvCxnSpPr>
        <xdr:cNvPr id="593" name="直線コネクタ 592"/>
        <xdr:cNvCxnSpPr/>
      </xdr:nvCxnSpPr>
      <xdr:spPr>
        <a:xfrm>
          <a:off x="15481300" y="12663767"/>
          <a:ext cx="8382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147917</xdr:rowOff>
    </xdr:from>
    <xdr:to>
      <xdr:col>22</xdr:col>
      <xdr:colOff>365125</xdr:colOff>
      <xdr:row>73</xdr:row>
      <xdr:rowOff>148031</xdr:rowOff>
    </xdr:to>
    <xdr:cxnSp macro="">
      <xdr:nvCxnSpPr>
        <xdr:cNvPr id="596" name="直線コネクタ 595"/>
        <xdr:cNvCxnSpPr/>
      </xdr:nvCxnSpPr>
      <xdr:spPr>
        <a:xfrm flipV="1">
          <a:off x="14592300" y="126637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135775</xdr:rowOff>
    </xdr:from>
    <xdr:to>
      <xdr:col>21</xdr:col>
      <xdr:colOff>161925</xdr:colOff>
      <xdr:row>73</xdr:row>
      <xdr:rowOff>148031</xdr:rowOff>
    </xdr:to>
    <xdr:cxnSp macro="">
      <xdr:nvCxnSpPr>
        <xdr:cNvPr id="599" name="直線コネクタ 598"/>
        <xdr:cNvCxnSpPr/>
      </xdr:nvCxnSpPr>
      <xdr:spPr>
        <a:xfrm>
          <a:off x="13703300" y="12651625"/>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135775</xdr:rowOff>
    </xdr:from>
    <xdr:to>
      <xdr:col>19</xdr:col>
      <xdr:colOff>644525</xdr:colOff>
      <xdr:row>74</xdr:row>
      <xdr:rowOff>6680</xdr:rowOff>
    </xdr:to>
    <xdr:cxnSp macro="">
      <xdr:nvCxnSpPr>
        <xdr:cNvPr id="602" name="直線コネクタ 601"/>
        <xdr:cNvCxnSpPr/>
      </xdr:nvCxnSpPr>
      <xdr:spPr>
        <a:xfrm flipV="1">
          <a:off x="12814300" y="12651625"/>
          <a:ext cx="8890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108293</xdr:rowOff>
    </xdr:from>
    <xdr:to>
      <xdr:col>23</xdr:col>
      <xdr:colOff>568325</xdr:colOff>
      <xdr:row>74</xdr:row>
      <xdr:rowOff>38443</xdr:rowOff>
    </xdr:to>
    <xdr:sp macro="" textlink="">
      <xdr:nvSpPr>
        <xdr:cNvPr id="612" name="円/楕円 611"/>
        <xdr:cNvSpPr/>
      </xdr:nvSpPr>
      <xdr:spPr>
        <a:xfrm>
          <a:off x="16268700" y="126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131170</xdr:rowOff>
    </xdr:from>
    <xdr:ext cx="534377" cy="259045"/>
    <xdr:sp macro="" textlink="">
      <xdr:nvSpPr>
        <xdr:cNvPr id="613" name="公債費該当値テキスト"/>
        <xdr:cNvSpPr txBox="1"/>
      </xdr:nvSpPr>
      <xdr:spPr>
        <a:xfrm>
          <a:off x="16370300" y="124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97117</xdr:rowOff>
    </xdr:from>
    <xdr:to>
      <xdr:col>22</xdr:col>
      <xdr:colOff>415925</xdr:colOff>
      <xdr:row>74</xdr:row>
      <xdr:rowOff>27267</xdr:rowOff>
    </xdr:to>
    <xdr:sp macro="" textlink="">
      <xdr:nvSpPr>
        <xdr:cNvPr id="614" name="円/楕円 613"/>
        <xdr:cNvSpPr/>
      </xdr:nvSpPr>
      <xdr:spPr>
        <a:xfrm>
          <a:off x="15430500" y="126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43794</xdr:rowOff>
    </xdr:from>
    <xdr:ext cx="534377" cy="259045"/>
    <xdr:sp macro="" textlink="">
      <xdr:nvSpPr>
        <xdr:cNvPr id="615" name="テキスト ボックス 614"/>
        <xdr:cNvSpPr txBox="1"/>
      </xdr:nvSpPr>
      <xdr:spPr>
        <a:xfrm>
          <a:off x="15214111" y="1238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97231</xdr:rowOff>
    </xdr:from>
    <xdr:to>
      <xdr:col>21</xdr:col>
      <xdr:colOff>212725</xdr:colOff>
      <xdr:row>74</xdr:row>
      <xdr:rowOff>27381</xdr:rowOff>
    </xdr:to>
    <xdr:sp macro="" textlink="">
      <xdr:nvSpPr>
        <xdr:cNvPr id="616" name="円/楕円 615"/>
        <xdr:cNvSpPr/>
      </xdr:nvSpPr>
      <xdr:spPr>
        <a:xfrm>
          <a:off x="14541500" y="1261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43908</xdr:rowOff>
    </xdr:from>
    <xdr:ext cx="534377" cy="259045"/>
    <xdr:sp macro="" textlink="">
      <xdr:nvSpPr>
        <xdr:cNvPr id="617" name="テキスト ボックス 616"/>
        <xdr:cNvSpPr txBox="1"/>
      </xdr:nvSpPr>
      <xdr:spPr>
        <a:xfrm>
          <a:off x="14325111" y="1238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84975</xdr:rowOff>
    </xdr:from>
    <xdr:to>
      <xdr:col>20</xdr:col>
      <xdr:colOff>9525</xdr:colOff>
      <xdr:row>74</xdr:row>
      <xdr:rowOff>15125</xdr:rowOff>
    </xdr:to>
    <xdr:sp macro="" textlink="">
      <xdr:nvSpPr>
        <xdr:cNvPr id="618" name="円/楕円 617"/>
        <xdr:cNvSpPr/>
      </xdr:nvSpPr>
      <xdr:spPr>
        <a:xfrm>
          <a:off x="13652500" y="12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31652</xdr:rowOff>
    </xdr:from>
    <xdr:ext cx="534377" cy="259045"/>
    <xdr:sp macro="" textlink="">
      <xdr:nvSpPr>
        <xdr:cNvPr id="619" name="テキスト ボックス 618"/>
        <xdr:cNvSpPr txBox="1"/>
      </xdr:nvSpPr>
      <xdr:spPr>
        <a:xfrm>
          <a:off x="13436111" y="123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127330</xdr:rowOff>
    </xdr:from>
    <xdr:to>
      <xdr:col>18</xdr:col>
      <xdr:colOff>492125</xdr:colOff>
      <xdr:row>74</xdr:row>
      <xdr:rowOff>57480</xdr:rowOff>
    </xdr:to>
    <xdr:sp macro="" textlink="">
      <xdr:nvSpPr>
        <xdr:cNvPr id="620" name="円/楕円 619"/>
        <xdr:cNvSpPr/>
      </xdr:nvSpPr>
      <xdr:spPr>
        <a:xfrm>
          <a:off x="12763500" y="126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74007</xdr:rowOff>
    </xdr:from>
    <xdr:ext cx="534377" cy="259045"/>
    <xdr:sp macro="" textlink="">
      <xdr:nvSpPr>
        <xdr:cNvPr id="621" name="テキスト ボックス 620"/>
        <xdr:cNvSpPr txBox="1"/>
      </xdr:nvSpPr>
      <xdr:spPr>
        <a:xfrm>
          <a:off x="12547111" y="124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57344</xdr:rowOff>
    </xdr:from>
    <xdr:to>
      <xdr:col>23</xdr:col>
      <xdr:colOff>517525</xdr:colOff>
      <xdr:row>98</xdr:row>
      <xdr:rowOff>115244</xdr:rowOff>
    </xdr:to>
    <xdr:cxnSp macro="">
      <xdr:nvCxnSpPr>
        <xdr:cNvPr id="650" name="直線コネクタ 649"/>
        <xdr:cNvCxnSpPr/>
      </xdr:nvCxnSpPr>
      <xdr:spPr>
        <a:xfrm>
          <a:off x="15481300" y="16859444"/>
          <a:ext cx="838200" cy="5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51"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54611</xdr:rowOff>
    </xdr:from>
    <xdr:to>
      <xdr:col>22</xdr:col>
      <xdr:colOff>365125</xdr:colOff>
      <xdr:row>98</xdr:row>
      <xdr:rowOff>57344</xdr:rowOff>
    </xdr:to>
    <xdr:cxnSp macro="">
      <xdr:nvCxnSpPr>
        <xdr:cNvPr id="653" name="直線コネクタ 652"/>
        <xdr:cNvCxnSpPr/>
      </xdr:nvCxnSpPr>
      <xdr:spPr>
        <a:xfrm>
          <a:off x="14592300" y="16856711"/>
          <a:ext cx="8890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5" name="テキスト ボックス 654"/>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54611</xdr:rowOff>
    </xdr:from>
    <xdr:to>
      <xdr:col>21</xdr:col>
      <xdr:colOff>161925</xdr:colOff>
      <xdr:row>98</xdr:row>
      <xdr:rowOff>166432</xdr:rowOff>
    </xdr:to>
    <xdr:cxnSp macro="">
      <xdr:nvCxnSpPr>
        <xdr:cNvPr id="656" name="直線コネクタ 655"/>
        <xdr:cNvCxnSpPr/>
      </xdr:nvCxnSpPr>
      <xdr:spPr>
        <a:xfrm flipV="1">
          <a:off x="13703300" y="16856711"/>
          <a:ext cx="889000" cy="1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166432</xdr:rowOff>
    </xdr:from>
    <xdr:to>
      <xdr:col>19</xdr:col>
      <xdr:colOff>644525</xdr:colOff>
      <xdr:row>99</xdr:row>
      <xdr:rowOff>11973</xdr:rowOff>
    </xdr:to>
    <xdr:cxnSp macro="">
      <xdr:nvCxnSpPr>
        <xdr:cNvPr id="659" name="直線コネクタ 658"/>
        <xdr:cNvCxnSpPr/>
      </xdr:nvCxnSpPr>
      <xdr:spPr>
        <a:xfrm flipV="1">
          <a:off x="12814300" y="16968532"/>
          <a:ext cx="8890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64444</xdr:rowOff>
    </xdr:from>
    <xdr:to>
      <xdr:col>23</xdr:col>
      <xdr:colOff>568325</xdr:colOff>
      <xdr:row>98</xdr:row>
      <xdr:rowOff>166044</xdr:rowOff>
    </xdr:to>
    <xdr:sp macro="" textlink="">
      <xdr:nvSpPr>
        <xdr:cNvPr id="669" name="円/楕円 668"/>
        <xdr:cNvSpPr/>
      </xdr:nvSpPr>
      <xdr:spPr>
        <a:xfrm>
          <a:off x="16268700" y="168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23821</xdr:rowOff>
    </xdr:from>
    <xdr:ext cx="534377" cy="259045"/>
    <xdr:sp macro="" textlink="">
      <xdr:nvSpPr>
        <xdr:cNvPr id="670" name="積立金該当値テキスト"/>
        <xdr:cNvSpPr txBox="1"/>
      </xdr:nvSpPr>
      <xdr:spPr>
        <a:xfrm>
          <a:off x="16370300" y="166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6544</xdr:rowOff>
    </xdr:from>
    <xdr:to>
      <xdr:col>22</xdr:col>
      <xdr:colOff>415925</xdr:colOff>
      <xdr:row>98</xdr:row>
      <xdr:rowOff>108144</xdr:rowOff>
    </xdr:to>
    <xdr:sp macro="" textlink="">
      <xdr:nvSpPr>
        <xdr:cNvPr id="671" name="円/楕円 670"/>
        <xdr:cNvSpPr/>
      </xdr:nvSpPr>
      <xdr:spPr>
        <a:xfrm>
          <a:off x="15430500" y="168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124671</xdr:rowOff>
    </xdr:from>
    <xdr:ext cx="534377" cy="259045"/>
    <xdr:sp macro="" textlink="">
      <xdr:nvSpPr>
        <xdr:cNvPr id="672" name="テキスト ボックス 671"/>
        <xdr:cNvSpPr txBox="1"/>
      </xdr:nvSpPr>
      <xdr:spPr>
        <a:xfrm>
          <a:off x="15214111" y="165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3811</xdr:rowOff>
    </xdr:from>
    <xdr:to>
      <xdr:col>21</xdr:col>
      <xdr:colOff>212725</xdr:colOff>
      <xdr:row>98</xdr:row>
      <xdr:rowOff>105411</xdr:rowOff>
    </xdr:to>
    <xdr:sp macro="" textlink="">
      <xdr:nvSpPr>
        <xdr:cNvPr id="673" name="円/楕円 672"/>
        <xdr:cNvSpPr/>
      </xdr:nvSpPr>
      <xdr:spPr>
        <a:xfrm>
          <a:off x="14541500" y="168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121938</xdr:rowOff>
    </xdr:from>
    <xdr:ext cx="534377" cy="259045"/>
    <xdr:sp macro="" textlink="">
      <xdr:nvSpPr>
        <xdr:cNvPr id="674" name="テキスト ボックス 673"/>
        <xdr:cNvSpPr txBox="1"/>
      </xdr:nvSpPr>
      <xdr:spPr>
        <a:xfrm>
          <a:off x="14325111" y="165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115632</xdr:rowOff>
    </xdr:from>
    <xdr:to>
      <xdr:col>20</xdr:col>
      <xdr:colOff>9525</xdr:colOff>
      <xdr:row>99</xdr:row>
      <xdr:rowOff>45782</xdr:rowOff>
    </xdr:to>
    <xdr:sp macro="" textlink="">
      <xdr:nvSpPr>
        <xdr:cNvPr id="675" name="円/楕円 674"/>
        <xdr:cNvSpPr/>
      </xdr:nvSpPr>
      <xdr:spPr>
        <a:xfrm>
          <a:off x="13652500" y="1691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36909</xdr:rowOff>
    </xdr:from>
    <xdr:ext cx="534377" cy="259045"/>
    <xdr:sp macro="" textlink="">
      <xdr:nvSpPr>
        <xdr:cNvPr id="676" name="テキスト ボックス 675"/>
        <xdr:cNvSpPr txBox="1"/>
      </xdr:nvSpPr>
      <xdr:spPr>
        <a:xfrm>
          <a:off x="13436111" y="170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132623</xdr:rowOff>
    </xdr:from>
    <xdr:to>
      <xdr:col>18</xdr:col>
      <xdr:colOff>492125</xdr:colOff>
      <xdr:row>99</xdr:row>
      <xdr:rowOff>62773</xdr:rowOff>
    </xdr:to>
    <xdr:sp macro="" textlink="">
      <xdr:nvSpPr>
        <xdr:cNvPr id="677" name="円/楕円 676"/>
        <xdr:cNvSpPr/>
      </xdr:nvSpPr>
      <xdr:spPr>
        <a:xfrm>
          <a:off x="12763500" y="169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53900</xdr:rowOff>
    </xdr:from>
    <xdr:ext cx="469744" cy="259045"/>
    <xdr:sp macro="" textlink="">
      <xdr:nvSpPr>
        <xdr:cNvPr id="678" name="テキスト ボックス 677"/>
        <xdr:cNvSpPr txBox="1"/>
      </xdr:nvSpPr>
      <xdr:spPr>
        <a:xfrm>
          <a:off x="12579427" y="1702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3" name="直線コネクタ 70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06" name="直線コネクタ 70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09" name="直線コネクタ 70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4" name="円/楕円 72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5" name="テキスト ボックス 72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6" name="円/楕円 72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7" name="テキスト ボックス 72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2" name="直線コネクタ 74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3" name="テキスト ボックス 74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4" name="直線コネクタ 74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5" name="テキスト ボックス 74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6" name="直線コネクタ 74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7" name="テキスト ボックス 74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8" name="直線コネクタ 74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9" name="テキスト ボックス 74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0" name="直線コネクタ 74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1" name="テキスト ボックス 75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53</xdr:row>
      <xdr:rowOff>65108</xdr:rowOff>
    </xdr:from>
    <xdr:to>
      <xdr:col>32</xdr:col>
      <xdr:colOff>186689</xdr:colOff>
      <xdr:row>58</xdr:row>
      <xdr:rowOff>139700</xdr:rowOff>
    </xdr:to>
    <xdr:cxnSp macro="">
      <xdr:nvCxnSpPr>
        <xdr:cNvPr id="753" name="直線コネクタ 752"/>
        <xdr:cNvCxnSpPr/>
      </xdr:nvCxnSpPr>
      <xdr:spPr>
        <a:xfrm flipV="1">
          <a:off x="22159595" y="9151958"/>
          <a:ext cx="1269" cy="931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5" name="直線コネクタ 75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11785</xdr:rowOff>
    </xdr:from>
    <xdr:ext cx="534377" cy="259045"/>
    <xdr:sp macro="" textlink="">
      <xdr:nvSpPr>
        <xdr:cNvPr id="756" name="貸付金最大値テキスト"/>
        <xdr:cNvSpPr txBox="1"/>
      </xdr:nvSpPr>
      <xdr:spPr>
        <a:xfrm>
          <a:off x="22212300" y="892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53</xdr:row>
      <xdr:rowOff>65108</xdr:rowOff>
    </xdr:from>
    <xdr:to>
      <xdr:col>32</xdr:col>
      <xdr:colOff>276225</xdr:colOff>
      <xdr:row>53</xdr:row>
      <xdr:rowOff>65108</xdr:rowOff>
    </xdr:to>
    <xdr:cxnSp macro="">
      <xdr:nvCxnSpPr>
        <xdr:cNvPr id="757" name="直線コネクタ 756"/>
        <xdr:cNvCxnSpPr/>
      </xdr:nvCxnSpPr>
      <xdr:spPr>
        <a:xfrm>
          <a:off x="22072600" y="915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109090</xdr:rowOff>
    </xdr:from>
    <xdr:to>
      <xdr:col>32</xdr:col>
      <xdr:colOff>187325</xdr:colOff>
      <xdr:row>54</xdr:row>
      <xdr:rowOff>145186</xdr:rowOff>
    </xdr:to>
    <xdr:cxnSp macro="">
      <xdr:nvCxnSpPr>
        <xdr:cNvPr id="758" name="直線コネクタ 757"/>
        <xdr:cNvCxnSpPr/>
      </xdr:nvCxnSpPr>
      <xdr:spPr>
        <a:xfrm>
          <a:off x="21323300" y="9367390"/>
          <a:ext cx="838200" cy="3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89341</xdr:rowOff>
    </xdr:from>
    <xdr:ext cx="469744" cy="259045"/>
    <xdr:sp macro="" textlink="">
      <xdr:nvSpPr>
        <xdr:cNvPr id="759" name="貸付金平均値テキスト"/>
        <xdr:cNvSpPr txBox="1"/>
      </xdr:nvSpPr>
      <xdr:spPr>
        <a:xfrm>
          <a:off x="22212300" y="986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110914</xdr:rowOff>
    </xdr:from>
    <xdr:to>
      <xdr:col>32</xdr:col>
      <xdr:colOff>238125</xdr:colOff>
      <xdr:row>58</xdr:row>
      <xdr:rowOff>41064</xdr:rowOff>
    </xdr:to>
    <xdr:sp macro="" textlink="">
      <xdr:nvSpPr>
        <xdr:cNvPr id="760" name="フローチャート : 判断 759"/>
        <xdr:cNvSpPr/>
      </xdr:nvSpPr>
      <xdr:spPr>
        <a:xfrm>
          <a:off x="22110700" y="98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75921</xdr:rowOff>
    </xdr:from>
    <xdr:to>
      <xdr:col>31</xdr:col>
      <xdr:colOff>34925</xdr:colOff>
      <xdr:row>54</xdr:row>
      <xdr:rowOff>109090</xdr:rowOff>
    </xdr:to>
    <xdr:cxnSp macro="">
      <xdr:nvCxnSpPr>
        <xdr:cNvPr id="761" name="直線コネクタ 760"/>
        <xdr:cNvCxnSpPr/>
      </xdr:nvCxnSpPr>
      <xdr:spPr>
        <a:xfrm>
          <a:off x="20434300" y="9162771"/>
          <a:ext cx="889000" cy="20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62" name="フローチャート : 判断 761"/>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76951</xdr:rowOff>
    </xdr:from>
    <xdr:ext cx="469744" cy="259045"/>
    <xdr:sp macro="" textlink="">
      <xdr:nvSpPr>
        <xdr:cNvPr id="763" name="テキスト ボックス 762"/>
        <xdr:cNvSpPr txBox="1"/>
      </xdr:nvSpPr>
      <xdr:spPr>
        <a:xfrm>
          <a:off x="21088427"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128956</xdr:rowOff>
    </xdr:from>
    <xdr:to>
      <xdr:col>29</xdr:col>
      <xdr:colOff>517525</xdr:colOff>
      <xdr:row>53</xdr:row>
      <xdr:rowOff>75921</xdr:rowOff>
    </xdr:to>
    <xdr:cxnSp macro="">
      <xdr:nvCxnSpPr>
        <xdr:cNvPr id="764" name="直線コネクタ 763"/>
        <xdr:cNvCxnSpPr/>
      </xdr:nvCxnSpPr>
      <xdr:spPr>
        <a:xfrm>
          <a:off x="19545300" y="9044356"/>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65" name="フローチャート : 判断 764"/>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34523</xdr:rowOff>
    </xdr:from>
    <xdr:ext cx="469744" cy="259045"/>
    <xdr:sp macro="" textlink="">
      <xdr:nvSpPr>
        <xdr:cNvPr id="766" name="テキスト ボックス 765"/>
        <xdr:cNvSpPr txBox="1"/>
      </xdr:nvSpPr>
      <xdr:spPr>
        <a:xfrm>
          <a:off x="20199427" y="997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11592</xdr:rowOff>
    </xdr:from>
    <xdr:to>
      <xdr:col>28</xdr:col>
      <xdr:colOff>314325</xdr:colOff>
      <xdr:row>52</xdr:row>
      <xdr:rowOff>128956</xdr:rowOff>
    </xdr:to>
    <xdr:cxnSp macro="">
      <xdr:nvCxnSpPr>
        <xdr:cNvPr id="767" name="直線コネクタ 766"/>
        <xdr:cNvCxnSpPr/>
      </xdr:nvCxnSpPr>
      <xdr:spPr>
        <a:xfrm>
          <a:off x="18656300" y="8926992"/>
          <a:ext cx="889000" cy="1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68" name="フローチャート : 判断 767"/>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37563</xdr:rowOff>
    </xdr:from>
    <xdr:ext cx="469744" cy="259045"/>
    <xdr:sp macro="" textlink="">
      <xdr:nvSpPr>
        <xdr:cNvPr id="769" name="テキスト ボックス 768"/>
        <xdr:cNvSpPr txBox="1"/>
      </xdr:nvSpPr>
      <xdr:spPr>
        <a:xfrm>
          <a:off x="19310427" y="99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70" name="フローチャート : 判断 769"/>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21516</xdr:rowOff>
    </xdr:from>
    <xdr:ext cx="469744" cy="259045"/>
    <xdr:sp macro="" textlink="">
      <xdr:nvSpPr>
        <xdr:cNvPr id="771" name="テキスト ボックス 770"/>
        <xdr:cNvSpPr txBox="1"/>
      </xdr:nvSpPr>
      <xdr:spPr>
        <a:xfrm>
          <a:off x="18421427" y="996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2" name="テキスト ボックス 77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3" name="テキスト ボックス 77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4" name="テキスト ボックス 77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5" name="テキスト ボックス 77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6" name="テキスト ボックス 77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94386</xdr:rowOff>
    </xdr:from>
    <xdr:to>
      <xdr:col>32</xdr:col>
      <xdr:colOff>238125</xdr:colOff>
      <xdr:row>55</xdr:row>
      <xdr:rowOff>24536</xdr:rowOff>
    </xdr:to>
    <xdr:sp macro="" textlink="">
      <xdr:nvSpPr>
        <xdr:cNvPr id="777" name="円/楕円 776"/>
        <xdr:cNvSpPr/>
      </xdr:nvSpPr>
      <xdr:spPr>
        <a:xfrm>
          <a:off x="22110700" y="93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117263</xdr:rowOff>
    </xdr:from>
    <xdr:ext cx="534377" cy="259045"/>
    <xdr:sp macro="" textlink="">
      <xdr:nvSpPr>
        <xdr:cNvPr id="778" name="貸付金該当値テキスト"/>
        <xdr:cNvSpPr txBox="1"/>
      </xdr:nvSpPr>
      <xdr:spPr>
        <a:xfrm>
          <a:off x="22212300" y="920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29,760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58290</xdr:rowOff>
    </xdr:from>
    <xdr:to>
      <xdr:col>31</xdr:col>
      <xdr:colOff>85725</xdr:colOff>
      <xdr:row>54</xdr:row>
      <xdr:rowOff>159890</xdr:rowOff>
    </xdr:to>
    <xdr:sp macro="" textlink="">
      <xdr:nvSpPr>
        <xdr:cNvPr id="779" name="円/楕円 778"/>
        <xdr:cNvSpPr/>
      </xdr:nvSpPr>
      <xdr:spPr>
        <a:xfrm>
          <a:off x="21272500" y="93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4967</xdr:rowOff>
    </xdr:from>
    <xdr:ext cx="534377" cy="259045"/>
    <xdr:sp macro="" textlink="">
      <xdr:nvSpPr>
        <xdr:cNvPr id="780" name="テキスト ボックス 779"/>
        <xdr:cNvSpPr txBox="1"/>
      </xdr:nvSpPr>
      <xdr:spPr>
        <a:xfrm>
          <a:off x="21056111" y="9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31,339</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25121</xdr:rowOff>
    </xdr:from>
    <xdr:to>
      <xdr:col>29</xdr:col>
      <xdr:colOff>568325</xdr:colOff>
      <xdr:row>53</xdr:row>
      <xdr:rowOff>126721</xdr:rowOff>
    </xdr:to>
    <xdr:sp macro="" textlink="">
      <xdr:nvSpPr>
        <xdr:cNvPr id="781" name="円/楕円 780"/>
        <xdr:cNvSpPr/>
      </xdr:nvSpPr>
      <xdr:spPr>
        <a:xfrm>
          <a:off x="20383500" y="911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143248</xdr:rowOff>
    </xdr:from>
    <xdr:ext cx="534377" cy="259045"/>
    <xdr:sp macro="" textlink="">
      <xdr:nvSpPr>
        <xdr:cNvPr id="782" name="テキスト ボックス 781"/>
        <xdr:cNvSpPr txBox="1"/>
      </xdr:nvSpPr>
      <xdr:spPr>
        <a:xfrm>
          <a:off x="20167111" y="888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40,290</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78156</xdr:rowOff>
    </xdr:from>
    <xdr:to>
      <xdr:col>28</xdr:col>
      <xdr:colOff>365125</xdr:colOff>
      <xdr:row>53</xdr:row>
      <xdr:rowOff>8306</xdr:rowOff>
    </xdr:to>
    <xdr:sp macro="" textlink="">
      <xdr:nvSpPr>
        <xdr:cNvPr id="783" name="円/楕円 782"/>
        <xdr:cNvSpPr/>
      </xdr:nvSpPr>
      <xdr:spPr>
        <a:xfrm>
          <a:off x="19494500" y="899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24833</xdr:rowOff>
    </xdr:from>
    <xdr:ext cx="534377" cy="259045"/>
    <xdr:sp macro="" textlink="">
      <xdr:nvSpPr>
        <xdr:cNvPr id="784" name="テキスト ボックス 783"/>
        <xdr:cNvSpPr txBox="1"/>
      </xdr:nvSpPr>
      <xdr:spPr>
        <a:xfrm>
          <a:off x="19278111" y="876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45,470</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132242</xdr:rowOff>
    </xdr:from>
    <xdr:to>
      <xdr:col>27</xdr:col>
      <xdr:colOff>161925</xdr:colOff>
      <xdr:row>52</xdr:row>
      <xdr:rowOff>62392</xdr:rowOff>
    </xdr:to>
    <xdr:sp macro="" textlink="">
      <xdr:nvSpPr>
        <xdr:cNvPr id="785" name="円/楕円 784"/>
        <xdr:cNvSpPr/>
      </xdr:nvSpPr>
      <xdr:spPr>
        <a:xfrm>
          <a:off x="18605500" y="88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78919</xdr:rowOff>
    </xdr:from>
    <xdr:ext cx="534377" cy="259045"/>
    <xdr:sp macro="" textlink="">
      <xdr:nvSpPr>
        <xdr:cNvPr id="786" name="テキスト ボックス 785"/>
        <xdr:cNvSpPr txBox="1"/>
      </xdr:nvSpPr>
      <xdr:spPr>
        <a:xfrm>
          <a:off x="18389111" y="86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7" name="正方形/長方形 78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8" name="正方形/長方形 78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9" name="正方形/長方形 78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0" name="正方形/長方形 78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1" name="正方形/長方形 79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2" name="正方形/長方形 79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3" name="正方形/長方形 79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4" name="正方形/長方形 79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5" name="テキスト ボックス 79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6" name="直線コネクタ 79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7" name="テキスト ボックス 79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9" name="テキスト ボックス 79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1" name="テキスト ボックス 80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3" name="テキスト ボックス 80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5" name="テキスト ボックス 80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1" name="直線コネクタ 810"/>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2"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3" name="直線コネクタ 812"/>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4"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5" name="直線コネクタ 814"/>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61538</xdr:rowOff>
    </xdr:from>
    <xdr:to>
      <xdr:col>32</xdr:col>
      <xdr:colOff>187325</xdr:colOff>
      <xdr:row>75</xdr:row>
      <xdr:rowOff>131375</xdr:rowOff>
    </xdr:to>
    <xdr:cxnSp macro="">
      <xdr:nvCxnSpPr>
        <xdr:cNvPr id="816" name="直線コネクタ 815"/>
        <xdr:cNvCxnSpPr/>
      </xdr:nvCxnSpPr>
      <xdr:spPr>
        <a:xfrm flipV="1">
          <a:off x="21323300" y="12920288"/>
          <a:ext cx="8382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7"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18" name="フローチャート : 判断 817"/>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131375</xdr:rowOff>
    </xdr:from>
    <xdr:to>
      <xdr:col>31</xdr:col>
      <xdr:colOff>34925</xdr:colOff>
      <xdr:row>76</xdr:row>
      <xdr:rowOff>10216</xdr:rowOff>
    </xdr:to>
    <xdr:cxnSp macro="">
      <xdr:nvCxnSpPr>
        <xdr:cNvPr id="819" name="直線コネクタ 818"/>
        <xdr:cNvCxnSpPr/>
      </xdr:nvCxnSpPr>
      <xdr:spPr>
        <a:xfrm flipV="1">
          <a:off x="20434300" y="1299012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0" name="フローチャート : 判断 819"/>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1" name="テキスト ボックス 820"/>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10216</xdr:rowOff>
    </xdr:from>
    <xdr:to>
      <xdr:col>29</xdr:col>
      <xdr:colOff>517525</xdr:colOff>
      <xdr:row>76</xdr:row>
      <xdr:rowOff>28448</xdr:rowOff>
    </xdr:to>
    <xdr:cxnSp macro="">
      <xdr:nvCxnSpPr>
        <xdr:cNvPr id="822" name="直線コネクタ 821"/>
        <xdr:cNvCxnSpPr/>
      </xdr:nvCxnSpPr>
      <xdr:spPr>
        <a:xfrm flipV="1">
          <a:off x="19545300" y="13040416"/>
          <a:ext cx="8890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3" name="フローチャート : 判断 822"/>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4" name="テキスト ボックス 823"/>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27133</xdr:rowOff>
    </xdr:from>
    <xdr:to>
      <xdr:col>28</xdr:col>
      <xdr:colOff>314325</xdr:colOff>
      <xdr:row>76</xdr:row>
      <xdr:rowOff>28448</xdr:rowOff>
    </xdr:to>
    <xdr:cxnSp macro="">
      <xdr:nvCxnSpPr>
        <xdr:cNvPr id="825" name="直線コネクタ 824"/>
        <xdr:cNvCxnSpPr/>
      </xdr:nvCxnSpPr>
      <xdr:spPr>
        <a:xfrm>
          <a:off x="18656300" y="13057333"/>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6" name="フローチャート : 判断 825"/>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7" name="テキスト ボックス 826"/>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28" name="フローチャート : 判断 827"/>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29" name="テキスト ボックス 828"/>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10738</xdr:rowOff>
    </xdr:from>
    <xdr:to>
      <xdr:col>32</xdr:col>
      <xdr:colOff>238125</xdr:colOff>
      <xdr:row>75</xdr:row>
      <xdr:rowOff>112338</xdr:rowOff>
    </xdr:to>
    <xdr:sp macro="" textlink="">
      <xdr:nvSpPr>
        <xdr:cNvPr id="835" name="円/楕円 834"/>
        <xdr:cNvSpPr/>
      </xdr:nvSpPr>
      <xdr:spPr>
        <a:xfrm>
          <a:off x="22110700" y="128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33615</xdr:rowOff>
    </xdr:from>
    <xdr:ext cx="534377" cy="259045"/>
    <xdr:sp macro="" textlink="">
      <xdr:nvSpPr>
        <xdr:cNvPr id="836" name="繰出金該当値テキスト"/>
        <xdr:cNvSpPr txBox="1"/>
      </xdr:nvSpPr>
      <xdr:spPr>
        <a:xfrm>
          <a:off x="22212300" y="127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55,103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80575</xdr:rowOff>
    </xdr:from>
    <xdr:to>
      <xdr:col>31</xdr:col>
      <xdr:colOff>85725</xdr:colOff>
      <xdr:row>76</xdr:row>
      <xdr:rowOff>10725</xdr:rowOff>
    </xdr:to>
    <xdr:sp macro="" textlink="">
      <xdr:nvSpPr>
        <xdr:cNvPr id="837" name="円/楕円 836"/>
        <xdr:cNvSpPr/>
      </xdr:nvSpPr>
      <xdr:spPr>
        <a:xfrm>
          <a:off x="21272500" y="129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27252</xdr:rowOff>
    </xdr:from>
    <xdr:ext cx="534377" cy="259045"/>
    <xdr:sp macro="" textlink="">
      <xdr:nvSpPr>
        <xdr:cNvPr id="838" name="テキスト ボックス 837"/>
        <xdr:cNvSpPr txBox="1"/>
      </xdr:nvSpPr>
      <xdr:spPr>
        <a:xfrm>
          <a:off x="21056111" y="127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130867</xdr:rowOff>
    </xdr:from>
    <xdr:to>
      <xdr:col>29</xdr:col>
      <xdr:colOff>568325</xdr:colOff>
      <xdr:row>76</xdr:row>
      <xdr:rowOff>61016</xdr:rowOff>
    </xdr:to>
    <xdr:sp macro="" textlink="">
      <xdr:nvSpPr>
        <xdr:cNvPr id="839" name="円/楕円 838"/>
        <xdr:cNvSpPr/>
      </xdr:nvSpPr>
      <xdr:spPr>
        <a:xfrm>
          <a:off x="20383500" y="12989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77544</xdr:rowOff>
    </xdr:from>
    <xdr:ext cx="534377" cy="259045"/>
    <xdr:sp macro="" textlink="">
      <xdr:nvSpPr>
        <xdr:cNvPr id="840" name="テキスト ボックス 839"/>
        <xdr:cNvSpPr txBox="1"/>
      </xdr:nvSpPr>
      <xdr:spPr>
        <a:xfrm>
          <a:off x="20167111" y="127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149098</xdr:rowOff>
    </xdr:from>
    <xdr:to>
      <xdr:col>28</xdr:col>
      <xdr:colOff>365125</xdr:colOff>
      <xdr:row>76</xdr:row>
      <xdr:rowOff>79248</xdr:rowOff>
    </xdr:to>
    <xdr:sp macro="" textlink="">
      <xdr:nvSpPr>
        <xdr:cNvPr id="841" name="円/楕円 840"/>
        <xdr:cNvSpPr/>
      </xdr:nvSpPr>
      <xdr:spPr>
        <a:xfrm>
          <a:off x="19494500" y="130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95775</xdr:rowOff>
    </xdr:from>
    <xdr:ext cx="534377" cy="259045"/>
    <xdr:sp macro="" textlink="">
      <xdr:nvSpPr>
        <xdr:cNvPr id="842" name="テキスト ボックス 841"/>
        <xdr:cNvSpPr txBox="1"/>
      </xdr:nvSpPr>
      <xdr:spPr>
        <a:xfrm>
          <a:off x="19278111" y="127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147783</xdr:rowOff>
    </xdr:from>
    <xdr:to>
      <xdr:col>27</xdr:col>
      <xdr:colOff>161925</xdr:colOff>
      <xdr:row>76</xdr:row>
      <xdr:rowOff>77933</xdr:rowOff>
    </xdr:to>
    <xdr:sp macro="" textlink="">
      <xdr:nvSpPr>
        <xdr:cNvPr id="843" name="円/楕円 842"/>
        <xdr:cNvSpPr/>
      </xdr:nvSpPr>
      <xdr:spPr>
        <a:xfrm>
          <a:off x="18605500" y="130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94460</xdr:rowOff>
    </xdr:from>
    <xdr:ext cx="534377" cy="259045"/>
    <xdr:sp macro="" textlink="">
      <xdr:nvSpPr>
        <xdr:cNvPr id="844" name="テキスト ボックス 843"/>
        <xdr:cNvSpPr txBox="1"/>
      </xdr:nvSpPr>
      <xdr:spPr>
        <a:xfrm>
          <a:off x="18389111" y="127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5" name="直線コネクタ 854"/>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6" name="テキスト ボックス 855"/>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7" name="直線コネクタ 856"/>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58" name="テキスト ボックス 857"/>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59" name="直線コネクタ 858"/>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0" name="テキスト ボックス 859"/>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1" name="直線コネクタ 860"/>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2" name="テキスト ボックス 861"/>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3" name="直線コネクタ 862"/>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4" name="テキスト ボックス 863"/>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5" name="直線コネクタ 864"/>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6" name="テキスト ボックス 865"/>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8" name="テキスト ボックス 86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0" name="直線コネクタ 869"/>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1"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2" name="直線コネクタ 87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3"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5" name="直線コネクタ 874"/>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6"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7" name="フローチャート : 判断 876"/>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78" name="直線コネクタ 877"/>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79" name="フローチャート : 判断 878"/>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0" name="テキスト ボックス 879"/>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1" name="直線コネクタ 880"/>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2" name="フローチャート : 判断 881"/>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3" name="テキスト ボックス 88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4" name="直線コネクタ 883"/>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5" name="フローチャート : 判断 884"/>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6" name="テキスト ボックス 88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7" name="フローチャート : 判断 886"/>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88" name="テキスト ボックス 887"/>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4" name="円/楕円 893"/>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5"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6" name="円/楕円 895"/>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7" name="テキスト ボックス 896"/>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898" name="円/楕円 897"/>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899" name="テキスト ボックス 898"/>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0" name="円/楕円 899"/>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1" name="テキスト ボックス 900"/>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2" name="円/楕円 901"/>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3" name="テキスト ボックス 902"/>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人件費は、住民一人当たり</a:t>
          </a:r>
          <a:r>
            <a:rPr kumimoji="1" lang="en-US" altLang="ja-JP" sz="1300">
              <a:latin typeface="ＭＳ Ｐゴシック"/>
            </a:rPr>
            <a:t>93,874</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年度までは</a:t>
          </a:r>
          <a:r>
            <a:rPr kumimoji="1" lang="en-US" altLang="ja-JP" sz="1300">
              <a:latin typeface="ＭＳ Ｐゴシック"/>
            </a:rPr>
            <a:t>90,000</a:t>
          </a:r>
          <a:r>
            <a:rPr kumimoji="1" lang="ja-JP" altLang="en-US" sz="1300">
              <a:latin typeface="ＭＳ Ｐゴシック"/>
            </a:rPr>
            <a:t>円前後で推移していたが、平成</a:t>
          </a:r>
          <a:r>
            <a:rPr kumimoji="1" lang="en-US" altLang="ja-JP" sz="1300">
              <a:latin typeface="ＭＳ Ｐゴシック"/>
            </a:rPr>
            <a:t>26</a:t>
          </a:r>
          <a:r>
            <a:rPr kumimoji="1" lang="ja-JP" altLang="en-US" sz="1300">
              <a:latin typeface="ＭＳ Ｐゴシック"/>
            </a:rPr>
            <a:t>年度は平成</a:t>
          </a:r>
          <a:r>
            <a:rPr kumimoji="1" lang="en-US" altLang="ja-JP" sz="1300">
              <a:latin typeface="ＭＳ Ｐゴシック"/>
            </a:rPr>
            <a:t>25</a:t>
          </a:r>
          <a:r>
            <a:rPr kumimoji="1" lang="ja-JP" altLang="en-US" sz="1300">
              <a:latin typeface="ＭＳ Ｐゴシック"/>
            </a:rPr>
            <a:t>年度に実施した給与減額措置の終了や人勧に伴う期末手当等の増、平成</a:t>
          </a:r>
          <a:r>
            <a:rPr kumimoji="1" lang="en-US" altLang="ja-JP" sz="1300">
              <a:latin typeface="ＭＳ Ｐゴシック"/>
            </a:rPr>
            <a:t>27</a:t>
          </a:r>
          <a:r>
            <a:rPr kumimoji="1" lang="ja-JP" altLang="en-US" sz="1300">
              <a:latin typeface="ＭＳ Ｐゴシック"/>
            </a:rPr>
            <a:t>年度は職員数の減はあるものの、人勧に伴う期末手当の増、管理職手当の改定による増に伴い増加となっている。類似団体平均と比較して高い水準にあるのは、和歌山県全域の約</a:t>
          </a:r>
          <a:r>
            <a:rPr kumimoji="1" lang="en-US" altLang="ja-JP" sz="1300">
              <a:latin typeface="ＭＳ Ｐゴシック"/>
            </a:rPr>
            <a:t>22</a:t>
          </a:r>
          <a:r>
            <a:rPr kumimoji="1" lang="ja-JP" altLang="en-US" sz="1300">
              <a:latin typeface="ＭＳ Ｐゴシック"/>
            </a:rPr>
            <a:t>％、県内１位の広大な面積を有しており、旧町村単位に４つの行政局を配置していることなどから、人口当たりの職員数が多いことが主な要因である。</a:t>
          </a:r>
          <a:endParaRPr kumimoji="1" lang="en-US" altLang="ja-JP" sz="1300">
            <a:latin typeface="ＭＳ Ｐゴシック"/>
          </a:endParaRPr>
        </a:p>
        <a:p>
          <a:r>
            <a:rPr kumimoji="1" lang="ja-JP" altLang="en-US" sz="1300">
              <a:latin typeface="ＭＳ Ｐゴシック"/>
            </a:rPr>
            <a:t>　公債費は、生活基盤に係る各種大型事業の財源として発行した地方債の元利償還金や準元利償還金に加え、紀南病院の移転整備に伴う建設債償還等に係る負担金が主な要因となり、類似団体や全国平均と比較して高率で推移してきたが、補償金免除繰上償還の実施、また公立紀南病院組合の病院移転整備に伴う建設債償還が平成</a:t>
          </a:r>
          <a:r>
            <a:rPr kumimoji="1" lang="en-US" altLang="ja-JP" sz="1300">
              <a:latin typeface="ＭＳ Ｐゴシック"/>
            </a:rPr>
            <a:t>21</a:t>
          </a:r>
          <a:r>
            <a:rPr kumimoji="1" lang="ja-JP" altLang="en-US" sz="1300">
              <a:latin typeface="ＭＳ Ｐゴシック"/>
            </a:rPr>
            <a:t>年度で終了したことや、田辺周辺衛生施設組合の地方債の元利償還が平成</a:t>
          </a:r>
          <a:r>
            <a:rPr kumimoji="1" lang="en-US" altLang="ja-JP" sz="1300">
              <a:latin typeface="ＭＳ Ｐゴシック"/>
            </a:rPr>
            <a:t>25</a:t>
          </a:r>
          <a:r>
            <a:rPr kumimoji="1" lang="ja-JP" altLang="en-US" sz="1300">
              <a:latin typeface="ＭＳ Ｐゴシック"/>
            </a:rPr>
            <a:t>年度に終了したことなどにより、比率は改善傾向にある。</a:t>
          </a:r>
          <a:endParaRPr kumimoji="1" lang="en-US" altLang="ja-JP" sz="1300">
            <a:latin typeface="ＭＳ Ｐゴシック"/>
          </a:endParaRPr>
        </a:p>
        <a:p>
          <a:r>
            <a:rPr kumimoji="1" lang="ja-JP" altLang="en-US" sz="1300">
              <a:latin typeface="ＭＳ Ｐゴシック"/>
            </a:rPr>
            <a:t>　貸付金は、土地開発公社への貸付が主な要因であるが、公社の経営改善による貸付金の減少により、比率は改善傾向にある。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77,486
77,227
1,026.91
48,106,454
46,679,535
1,251,864
24,507,124
52,810,661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140157</xdr:rowOff>
    </xdr:from>
    <xdr:to>
      <xdr:col>6</xdr:col>
      <xdr:colOff>511175</xdr:colOff>
      <xdr:row>37</xdr:row>
      <xdr:rowOff>2540</xdr:rowOff>
    </xdr:to>
    <xdr:cxnSp macro="">
      <xdr:nvCxnSpPr>
        <xdr:cNvPr id="59" name="直線コネクタ 58"/>
        <xdr:cNvCxnSpPr/>
      </xdr:nvCxnSpPr>
      <xdr:spPr>
        <a:xfrm flipV="1">
          <a:off x="3797300" y="6312357"/>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2540</xdr:rowOff>
    </xdr:from>
    <xdr:to>
      <xdr:col>5</xdr:col>
      <xdr:colOff>358775</xdr:colOff>
      <xdr:row>37</xdr:row>
      <xdr:rowOff>58775</xdr:rowOff>
    </xdr:to>
    <xdr:cxnSp macro="">
      <xdr:nvCxnSpPr>
        <xdr:cNvPr id="62" name="直線コネクタ 61"/>
        <xdr:cNvCxnSpPr/>
      </xdr:nvCxnSpPr>
      <xdr:spPr>
        <a:xfrm flipV="1">
          <a:off x="2908300" y="6346190"/>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108610</xdr:rowOff>
    </xdr:from>
    <xdr:to>
      <xdr:col>4</xdr:col>
      <xdr:colOff>155575</xdr:colOff>
      <xdr:row>37</xdr:row>
      <xdr:rowOff>58775</xdr:rowOff>
    </xdr:to>
    <xdr:cxnSp macro="">
      <xdr:nvCxnSpPr>
        <xdr:cNvPr id="65" name="直線コネクタ 64"/>
        <xdr:cNvCxnSpPr/>
      </xdr:nvCxnSpPr>
      <xdr:spPr>
        <a:xfrm>
          <a:off x="2019300" y="6280810"/>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42774</xdr:rowOff>
    </xdr:from>
    <xdr:to>
      <xdr:col>2</xdr:col>
      <xdr:colOff>638175</xdr:colOff>
      <xdr:row>36</xdr:row>
      <xdr:rowOff>108610</xdr:rowOff>
    </xdr:to>
    <xdr:cxnSp macro="">
      <xdr:nvCxnSpPr>
        <xdr:cNvPr id="68" name="直線コネクタ 67"/>
        <xdr:cNvCxnSpPr/>
      </xdr:nvCxnSpPr>
      <xdr:spPr>
        <a:xfrm>
          <a:off x="1130300" y="6043524"/>
          <a:ext cx="889000" cy="2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89357</xdr:rowOff>
    </xdr:from>
    <xdr:to>
      <xdr:col>6</xdr:col>
      <xdr:colOff>561975</xdr:colOff>
      <xdr:row>37</xdr:row>
      <xdr:rowOff>19507</xdr:rowOff>
    </xdr:to>
    <xdr:sp macro="" textlink="">
      <xdr:nvSpPr>
        <xdr:cNvPr id="78" name="円/楕円 77"/>
        <xdr:cNvSpPr/>
      </xdr:nvSpPr>
      <xdr:spPr>
        <a:xfrm>
          <a:off x="45847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67784</xdr:rowOff>
    </xdr:from>
    <xdr:ext cx="469744" cy="259045"/>
    <xdr:sp macro="" textlink="">
      <xdr:nvSpPr>
        <xdr:cNvPr id="79" name="議会費該当値テキスト"/>
        <xdr:cNvSpPr txBox="1"/>
      </xdr:nvSpPr>
      <xdr:spPr>
        <a:xfrm>
          <a:off x="4686300" y="62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123190</xdr:rowOff>
    </xdr:from>
    <xdr:to>
      <xdr:col>5</xdr:col>
      <xdr:colOff>409575</xdr:colOff>
      <xdr:row>37</xdr:row>
      <xdr:rowOff>53340</xdr:rowOff>
    </xdr:to>
    <xdr:sp macro="" textlink="">
      <xdr:nvSpPr>
        <xdr:cNvPr id="80" name="円/楕円 79"/>
        <xdr:cNvSpPr/>
      </xdr:nvSpPr>
      <xdr:spPr>
        <a:xfrm>
          <a:off x="3746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69867</xdr:rowOff>
    </xdr:from>
    <xdr:ext cx="469744" cy="259045"/>
    <xdr:sp macro="" textlink="">
      <xdr:nvSpPr>
        <xdr:cNvPr id="81" name="テキスト ボックス 80"/>
        <xdr:cNvSpPr txBox="1"/>
      </xdr:nvSpPr>
      <xdr:spPr>
        <a:xfrm>
          <a:off x="356242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7975</xdr:rowOff>
    </xdr:from>
    <xdr:to>
      <xdr:col>4</xdr:col>
      <xdr:colOff>206375</xdr:colOff>
      <xdr:row>37</xdr:row>
      <xdr:rowOff>109575</xdr:rowOff>
    </xdr:to>
    <xdr:sp macro="" textlink="">
      <xdr:nvSpPr>
        <xdr:cNvPr id="82" name="円/楕円 81"/>
        <xdr:cNvSpPr/>
      </xdr:nvSpPr>
      <xdr:spPr>
        <a:xfrm>
          <a:off x="2857500" y="6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100702</xdr:rowOff>
    </xdr:from>
    <xdr:ext cx="469744" cy="259045"/>
    <xdr:sp macro="" textlink="">
      <xdr:nvSpPr>
        <xdr:cNvPr id="83" name="テキスト ボックス 82"/>
        <xdr:cNvSpPr txBox="1"/>
      </xdr:nvSpPr>
      <xdr:spPr>
        <a:xfrm>
          <a:off x="2673427"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57810</xdr:rowOff>
    </xdr:from>
    <xdr:to>
      <xdr:col>3</xdr:col>
      <xdr:colOff>3175</xdr:colOff>
      <xdr:row>36</xdr:row>
      <xdr:rowOff>159410</xdr:rowOff>
    </xdr:to>
    <xdr:sp macro="" textlink="">
      <xdr:nvSpPr>
        <xdr:cNvPr id="84" name="円/楕円 83"/>
        <xdr:cNvSpPr/>
      </xdr:nvSpPr>
      <xdr:spPr>
        <a:xfrm>
          <a:off x="1968500" y="62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4487</xdr:rowOff>
    </xdr:from>
    <xdr:ext cx="469744" cy="259045"/>
    <xdr:sp macro="" textlink="">
      <xdr:nvSpPr>
        <xdr:cNvPr id="85" name="テキスト ボックス 84"/>
        <xdr:cNvSpPr txBox="1"/>
      </xdr:nvSpPr>
      <xdr:spPr>
        <a:xfrm>
          <a:off x="1784427" y="60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163424</xdr:rowOff>
    </xdr:from>
    <xdr:to>
      <xdr:col>1</xdr:col>
      <xdr:colOff>485775</xdr:colOff>
      <xdr:row>35</xdr:row>
      <xdr:rowOff>93574</xdr:rowOff>
    </xdr:to>
    <xdr:sp macro="" textlink="">
      <xdr:nvSpPr>
        <xdr:cNvPr id="86" name="円/楕円 85"/>
        <xdr:cNvSpPr/>
      </xdr:nvSpPr>
      <xdr:spPr>
        <a:xfrm>
          <a:off x="1079500" y="59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110101</xdr:rowOff>
    </xdr:from>
    <xdr:ext cx="469744" cy="259045"/>
    <xdr:sp macro="" textlink="">
      <xdr:nvSpPr>
        <xdr:cNvPr id="87" name="テキスト ボックス 86"/>
        <xdr:cNvSpPr txBox="1"/>
      </xdr:nvSpPr>
      <xdr:spPr>
        <a:xfrm>
          <a:off x="895427" y="576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165950</xdr:rowOff>
    </xdr:from>
    <xdr:to>
      <xdr:col>6</xdr:col>
      <xdr:colOff>511175</xdr:colOff>
      <xdr:row>58</xdr:row>
      <xdr:rowOff>63766</xdr:rowOff>
    </xdr:to>
    <xdr:cxnSp macro="">
      <xdr:nvCxnSpPr>
        <xdr:cNvPr id="118" name="直線コネクタ 117"/>
        <xdr:cNvCxnSpPr/>
      </xdr:nvCxnSpPr>
      <xdr:spPr>
        <a:xfrm>
          <a:off x="3797300" y="9938600"/>
          <a:ext cx="8382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165950</xdr:rowOff>
    </xdr:from>
    <xdr:to>
      <xdr:col>5</xdr:col>
      <xdr:colOff>358775</xdr:colOff>
      <xdr:row>58</xdr:row>
      <xdr:rowOff>37937</xdr:rowOff>
    </xdr:to>
    <xdr:cxnSp macro="">
      <xdr:nvCxnSpPr>
        <xdr:cNvPr id="121" name="直線コネクタ 120"/>
        <xdr:cNvCxnSpPr/>
      </xdr:nvCxnSpPr>
      <xdr:spPr>
        <a:xfrm flipV="1">
          <a:off x="2908300" y="9938600"/>
          <a:ext cx="889000" cy="4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37937</xdr:rowOff>
    </xdr:from>
    <xdr:to>
      <xdr:col>4</xdr:col>
      <xdr:colOff>155575</xdr:colOff>
      <xdr:row>58</xdr:row>
      <xdr:rowOff>91093</xdr:rowOff>
    </xdr:to>
    <xdr:cxnSp macro="">
      <xdr:nvCxnSpPr>
        <xdr:cNvPr id="124" name="直線コネクタ 123"/>
        <xdr:cNvCxnSpPr/>
      </xdr:nvCxnSpPr>
      <xdr:spPr>
        <a:xfrm flipV="1">
          <a:off x="2019300" y="9982037"/>
          <a:ext cx="889000" cy="5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91093</xdr:rowOff>
    </xdr:from>
    <xdr:to>
      <xdr:col>2</xdr:col>
      <xdr:colOff>638175</xdr:colOff>
      <xdr:row>58</xdr:row>
      <xdr:rowOff>104718</xdr:rowOff>
    </xdr:to>
    <xdr:cxnSp macro="">
      <xdr:nvCxnSpPr>
        <xdr:cNvPr id="127" name="直線コネクタ 126"/>
        <xdr:cNvCxnSpPr/>
      </xdr:nvCxnSpPr>
      <xdr:spPr>
        <a:xfrm flipV="1">
          <a:off x="1130300" y="10035193"/>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12966</xdr:rowOff>
    </xdr:from>
    <xdr:to>
      <xdr:col>6</xdr:col>
      <xdr:colOff>561975</xdr:colOff>
      <xdr:row>58</xdr:row>
      <xdr:rowOff>114566</xdr:rowOff>
    </xdr:to>
    <xdr:sp macro="" textlink="">
      <xdr:nvSpPr>
        <xdr:cNvPr id="137" name="円/楕円 136"/>
        <xdr:cNvSpPr/>
      </xdr:nvSpPr>
      <xdr:spPr>
        <a:xfrm>
          <a:off x="4584700" y="99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131721</xdr:rowOff>
    </xdr:from>
    <xdr:ext cx="534377" cy="259045"/>
    <xdr:sp macro="" textlink="">
      <xdr:nvSpPr>
        <xdr:cNvPr id="138" name="総務費該当値テキスト"/>
        <xdr:cNvSpPr txBox="1"/>
      </xdr:nvSpPr>
      <xdr:spPr>
        <a:xfrm>
          <a:off x="4686300" y="990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115150</xdr:rowOff>
    </xdr:from>
    <xdr:to>
      <xdr:col>5</xdr:col>
      <xdr:colOff>409575</xdr:colOff>
      <xdr:row>58</xdr:row>
      <xdr:rowOff>45300</xdr:rowOff>
    </xdr:to>
    <xdr:sp macro="" textlink="">
      <xdr:nvSpPr>
        <xdr:cNvPr id="139" name="円/楕円 138"/>
        <xdr:cNvSpPr/>
      </xdr:nvSpPr>
      <xdr:spPr>
        <a:xfrm>
          <a:off x="3746500" y="98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61827</xdr:rowOff>
    </xdr:from>
    <xdr:ext cx="534377" cy="259045"/>
    <xdr:sp macro="" textlink="">
      <xdr:nvSpPr>
        <xdr:cNvPr id="140" name="テキスト ボックス 139"/>
        <xdr:cNvSpPr txBox="1"/>
      </xdr:nvSpPr>
      <xdr:spPr>
        <a:xfrm>
          <a:off x="3530111" y="96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158587</xdr:rowOff>
    </xdr:from>
    <xdr:to>
      <xdr:col>4</xdr:col>
      <xdr:colOff>206375</xdr:colOff>
      <xdr:row>58</xdr:row>
      <xdr:rowOff>88737</xdr:rowOff>
    </xdr:to>
    <xdr:sp macro="" textlink="">
      <xdr:nvSpPr>
        <xdr:cNvPr id="141" name="円/楕円 140"/>
        <xdr:cNvSpPr/>
      </xdr:nvSpPr>
      <xdr:spPr>
        <a:xfrm>
          <a:off x="2857500" y="99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105264</xdr:rowOff>
    </xdr:from>
    <xdr:ext cx="534377" cy="259045"/>
    <xdr:sp macro="" textlink="">
      <xdr:nvSpPr>
        <xdr:cNvPr id="142" name="テキスト ボックス 141"/>
        <xdr:cNvSpPr txBox="1"/>
      </xdr:nvSpPr>
      <xdr:spPr>
        <a:xfrm>
          <a:off x="2641111" y="970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40293</xdr:rowOff>
    </xdr:from>
    <xdr:to>
      <xdr:col>3</xdr:col>
      <xdr:colOff>3175</xdr:colOff>
      <xdr:row>58</xdr:row>
      <xdr:rowOff>141893</xdr:rowOff>
    </xdr:to>
    <xdr:sp macro="" textlink="">
      <xdr:nvSpPr>
        <xdr:cNvPr id="143" name="円/楕円 142"/>
        <xdr:cNvSpPr/>
      </xdr:nvSpPr>
      <xdr:spPr>
        <a:xfrm>
          <a:off x="1968500" y="998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133020</xdr:rowOff>
    </xdr:from>
    <xdr:ext cx="534377" cy="259045"/>
    <xdr:sp macro="" textlink="">
      <xdr:nvSpPr>
        <xdr:cNvPr id="144" name="テキスト ボックス 143"/>
        <xdr:cNvSpPr txBox="1"/>
      </xdr:nvSpPr>
      <xdr:spPr>
        <a:xfrm>
          <a:off x="1752111" y="1007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53918</xdr:rowOff>
    </xdr:from>
    <xdr:to>
      <xdr:col>1</xdr:col>
      <xdr:colOff>485775</xdr:colOff>
      <xdr:row>58</xdr:row>
      <xdr:rowOff>155518</xdr:rowOff>
    </xdr:to>
    <xdr:sp macro="" textlink="">
      <xdr:nvSpPr>
        <xdr:cNvPr id="145" name="円/楕円 144"/>
        <xdr:cNvSpPr/>
      </xdr:nvSpPr>
      <xdr:spPr>
        <a:xfrm>
          <a:off x="1079500" y="99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146645</xdr:rowOff>
    </xdr:from>
    <xdr:ext cx="534377" cy="259045"/>
    <xdr:sp macro="" textlink="">
      <xdr:nvSpPr>
        <xdr:cNvPr id="146" name="テキスト ボックス 145"/>
        <xdr:cNvSpPr txBox="1"/>
      </xdr:nvSpPr>
      <xdr:spPr>
        <a:xfrm>
          <a:off x="863111" y="100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87740</xdr:rowOff>
    </xdr:from>
    <xdr:to>
      <xdr:col>6</xdr:col>
      <xdr:colOff>511175</xdr:colOff>
      <xdr:row>78</xdr:row>
      <xdr:rowOff>91962</xdr:rowOff>
    </xdr:to>
    <xdr:cxnSp macro="">
      <xdr:nvCxnSpPr>
        <xdr:cNvPr id="177" name="直線コネクタ 176"/>
        <xdr:cNvCxnSpPr/>
      </xdr:nvCxnSpPr>
      <xdr:spPr>
        <a:xfrm flipV="1">
          <a:off x="3797300" y="13460840"/>
          <a:ext cx="8382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91962</xdr:rowOff>
    </xdr:from>
    <xdr:to>
      <xdr:col>5</xdr:col>
      <xdr:colOff>358775</xdr:colOff>
      <xdr:row>78</xdr:row>
      <xdr:rowOff>100645</xdr:rowOff>
    </xdr:to>
    <xdr:cxnSp macro="">
      <xdr:nvCxnSpPr>
        <xdr:cNvPr id="180" name="直線コネクタ 179"/>
        <xdr:cNvCxnSpPr/>
      </xdr:nvCxnSpPr>
      <xdr:spPr>
        <a:xfrm flipV="1">
          <a:off x="2908300" y="13465062"/>
          <a:ext cx="8890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100645</xdr:rowOff>
    </xdr:from>
    <xdr:to>
      <xdr:col>4</xdr:col>
      <xdr:colOff>155575</xdr:colOff>
      <xdr:row>78</xdr:row>
      <xdr:rowOff>106828</xdr:rowOff>
    </xdr:to>
    <xdr:cxnSp macro="">
      <xdr:nvCxnSpPr>
        <xdr:cNvPr id="183" name="直線コネクタ 182"/>
        <xdr:cNvCxnSpPr/>
      </xdr:nvCxnSpPr>
      <xdr:spPr>
        <a:xfrm flipV="1">
          <a:off x="2019300" y="13473745"/>
          <a:ext cx="889000" cy="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106828</xdr:rowOff>
    </xdr:from>
    <xdr:to>
      <xdr:col>2</xdr:col>
      <xdr:colOff>638175</xdr:colOff>
      <xdr:row>78</xdr:row>
      <xdr:rowOff>107003</xdr:rowOff>
    </xdr:to>
    <xdr:cxnSp macro="">
      <xdr:nvCxnSpPr>
        <xdr:cNvPr id="186" name="直線コネクタ 185"/>
        <xdr:cNvCxnSpPr/>
      </xdr:nvCxnSpPr>
      <xdr:spPr>
        <a:xfrm flipV="1">
          <a:off x="1130300" y="13479928"/>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36940</xdr:rowOff>
    </xdr:from>
    <xdr:to>
      <xdr:col>6</xdr:col>
      <xdr:colOff>561975</xdr:colOff>
      <xdr:row>78</xdr:row>
      <xdr:rowOff>138540</xdr:rowOff>
    </xdr:to>
    <xdr:sp macro="" textlink="">
      <xdr:nvSpPr>
        <xdr:cNvPr id="196" name="円/楕円 195"/>
        <xdr:cNvSpPr/>
      </xdr:nvSpPr>
      <xdr:spPr>
        <a:xfrm>
          <a:off x="4584700" y="1341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41162</xdr:rowOff>
    </xdr:from>
    <xdr:to>
      <xdr:col>5</xdr:col>
      <xdr:colOff>409575</xdr:colOff>
      <xdr:row>78</xdr:row>
      <xdr:rowOff>142762</xdr:rowOff>
    </xdr:to>
    <xdr:sp macro="" textlink="">
      <xdr:nvSpPr>
        <xdr:cNvPr id="198" name="円/楕円 197"/>
        <xdr:cNvSpPr/>
      </xdr:nvSpPr>
      <xdr:spPr>
        <a:xfrm>
          <a:off x="3746500" y="13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159289</xdr:rowOff>
    </xdr:from>
    <xdr:ext cx="599010" cy="259045"/>
    <xdr:sp macro="" textlink="">
      <xdr:nvSpPr>
        <xdr:cNvPr id="199" name="テキスト ボックス 198"/>
        <xdr:cNvSpPr txBox="1"/>
      </xdr:nvSpPr>
      <xdr:spPr>
        <a:xfrm>
          <a:off x="3497794" y="1318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49845</xdr:rowOff>
    </xdr:from>
    <xdr:to>
      <xdr:col>4</xdr:col>
      <xdr:colOff>206375</xdr:colOff>
      <xdr:row>78</xdr:row>
      <xdr:rowOff>151445</xdr:rowOff>
    </xdr:to>
    <xdr:sp macro="" textlink="">
      <xdr:nvSpPr>
        <xdr:cNvPr id="200" name="円/楕円 199"/>
        <xdr:cNvSpPr/>
      </xdr:nvSpPr>
      <xdr:spPr>
        <a:xfrm>
          <a:off x="2857500" y="134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167972</xdr:rowOff>
    </xdr:from>
    <xdr:ext cx="599010" cy="259045"/>
    <xdr:sp macro="" textlink="">
      <xdr:nvSpPr>
        <xdr:cNvPr id="201" name="テキスト ボックス 200"/>
        <xdr:cNvSpPr txBox="1"/>
      </xdr:nvSpPr>
      <xdr:spPr>
        <a:xfrm>
          <a:off x="2608794" y="1319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56028</xdr:rowOff>
    </xdr:from>
    <xdr:to>
      <xdr:col>3</xdr:col>
      <xdr:colOff>3175</xdr:colOff>
      <xdr:row>78</xdr:row>
      <xdr:rowOff>157628</xdr:rowOff>
    </xdr:to>
    <xdr:sp macro="" textlink="">
      <xdr:nvSpPr>
        <xdr:cNvPr id="202" name="円/楕円 201"/>
        <xdr:cNvSpPr/>
      </xdr:nvSpPr>
      <xdr:spPr>
        <a:xfrm>
          <a:off x="1968500" y="134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2705</xdr:rowOff>
    </xdr:from>
    <xdr:ext cx="599010" cy="259045"/>
    <xdr:sp macro="" textlink="">
      <xdr:nvSpPr>
        <xdr:cNvPr id="203" name="テキスト ボックス 202"/>
        <xdr:cNvSpPr txBox="1"/>
      </xdr:nvSpPr>
      <xdr:spPr>
        <a:xfrm>
          <a:off x="1719794" y="1320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56203</xdr:rowOff>
    </xdr:from>
    <xdr:to>
      <xdr:col>1</xdr:col>
      <xdr:colOff>485775</xdr:colOff>
      <xdr:row>78</xdr:row>
      <xdr:rowOff>157803</xdr:rowOff>
    </xdr:to>
    <xdr:sp macro="" textlink="">
      <xdr:nvSpPr>
        <xdr:cNvPr id="204" name="円/楕円 203"/>
        <xdr:cNvSpPr/>
      </xdr:nvSpPr>
      <xdr:spPr>
        <a:xfrm>
          <a:off x="1079500" y="134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2880</xdr:rowOff>
    </xdr:from>
    <xdr:ext cx="599010" cy="259045"/>
    <xdr:sp macro="" textlink="">
      <xdr:nvSpPr>
        <xdr:cNvPr id="205" name="テキスト ボックス 204"/>
        <xdr:cNvSpPr txBox="1"/>
      </xdr:nvSpPr>
      <xdr:spPr>
        <a:xfrm>
          <a:off x="830794" y="132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162320</xdr:rowOff>
    </xdr:from>
    <xdr:to>
      <xdr:col>6</xdr:col>
      <xdr:colOff>511175</xdr:colOff>
      <xdr:row>96</xdr:row>
      <xdr:rowOff>30462</xdr:rowOff>
    </xdr:to>
    <xdr:cxnSp macro="">
      <xdr:nvCxnSpPr>
        <xdr:cNvPr id="236" name="直線コネクタ 235"/>
        <xdr:cNvCxnSpPr/>
      </xdr:nvCxnSpPr>
      <xdr:spPr>
        <a:xfrm flipV="1">
          <a:off x="3797300" y="16278620"/>
          <a:ext cx="838200" cy="2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145600</xdr:rowOff>
    </xdr:from>
    <xdr:to>
      <xdr:col>5</xdr:col>
      <xdr:colOff>358775</xdr:colOff>
      <xdr:row>96</xdr:row>
      <xdr:rowOff>30462</xdr:rowOff>
    </xdr:to>
    <xdr:cxnSp macro="">
      <xdr:nvCxnSpPr>
        <xdr:cNvPr id="239" name="直線コネクタ 238"/>
        <xdr:cNvCxnSpPr/>
      </xdr:nvCxnSpPr>
      <xdr:spPr>
        <a:xfrm>
          <a:off x="2908300" y="16433350"/>
          <a:ext cx="889000" cy="5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101850</xdr:rowOff>
    </xdr:from>
    <xdr:to>
      <xdr:col>4</xdr:col>
      <xdr:colOff>155575</xdr:colOff>
      <xdr:row>95</xdr:row>
      <xdr:rowOff>145600</xdr:rowOff>
    </xdr:to>
    <xdr:cxnSp macro="">
      <xdr:nvCxnSpPr>
        <xdr:cNvPr id="242" name="直線コネクタ 241"/>
        <xdr:cNvCxnSpPr/>
      </xdr:nvCxnSpPr>
      <xdr:spPr>
        <a:xfrm>
          <a:off x="2019300" y="16389600"/>
          <a:ext cx="889000" cy="4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54497</xdr:rowOff>
    </xdr:from>
    <xdr:to>
      <xdr:col>2</xdr:col>
      <xdr:colOff>638175</xdr:colOff>
      <xdr:row>95</xdr:row>
      <xdr:rowOff>101850</xdr:rowOff>
    </xdr:to>
    <xdr:cxnSp macro="">
      <xdr:nvCxnSpPr>
        <xdr:cNvPr id="245" name="直線コネクタ 244"/>
        <xdr:cNvCxnSpPr/>
      </xdr:nvCxnSpPr>
      <xdr:spPr>
        <a:xfrm>
          <a:off x="1130300" y="1634224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111520</xdr:rowOff>
    </xdr:from>
    <xdr:to>
      <xdr:col>6</xdr:col>
      <xdr:colOff>561975</xdr:colOff>
      <xdr:row>95</xdr:row>
      <xdr:rowOff>41670</xdr:rowOff>
    </xdr:to>
    <xdr:sp macro="" textlink="">
      <xdr:nvSpPr>
        <xdr:cNvPr id="255" name="円/楕円 254"/>
        <xdr:cNvSpPr/>
      </xdr:nvSpPr>
      <xdr:spPr>
        <a:xfrm>
          <a:off x="4584700" y="16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134397</xdr:rowOff>
    </xdr:from>
    <xdr:ext cx="534377" cy="259045"/>
    <xdr:sp macro="" textlink="">
      <xdr:nvSpPr>
        <xdr:cNvPr id="256" name="衛生費該当値テキスト"/>
        <xdr:cNvSpPr txBox="1"/>
      </xdr:nvSpPr>
      <xdr:spPr>
        <a:xfrm>
          <a:off x="4686300" y="1607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151112</xdr:rowOff>
    </xdr:from>
    <xdr:to>
      <xdr:col>5</xdr:col>
      <xdr:colOff>409575</xdr:colOff>
      <xdr:row>96</xdr:row>
      <xdr:rowOff>81262</xdr:rowOff>
    </xdr:to>
    <xdr:sp macro="" textlink="">
      <xdr:nvSpPr>
        <xdr:cNvPr id="257" name="円/楕円 256"/>
        <xdr:cNvSpPr/>
      </xdr:nvSpPr>
      <xdr:spPr>
        <a:xfrm>
          <a:off x="3746500" y="164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97789</xdr:rowOff>
    </xdr:from>
    <xdr:ext cx="534377" cy="259045"/>
    <xdr:sp macro="" textlink="">
      <xdr:nvSpPr>
        <xdr:cNvPr id="258" name="テキスト ボックス 257"/>
        <xdr:cNvSpPr txBox="1"/>
      </xdr:nvSpPr>
      <xdr:spPr>
        <a:xfrm>
          <a:off x="3530111" y="162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94800</xdr:rowOff>
    </xdr:from>
    <xdr:to>
      <xdr:col>4</xdr:col>
      <xdr:colOff>206375</xdr:colOff>
      <xdr:row>96</xdr:row>
      <xdr:rowOff>24950</xdr:rowOff>
    </xdr:to>
    <xdr:sp macro="" textlink="">
      <xdr:nvSpPr>
        <xdr:cNvPr id="259" name="円/楕円 258"/>
        <xdr:cNvSpPr/>
      </xdr:nvSpPr>
      <xdr:spPr>
        <a:xfrm>
          <a:off x="2857500" y="163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41477</xdr:rowOff>
    </xdr:from>
    <xdr:ext cx="534377" cy="259045"/>
    <xdr:sp macro="" textlink="">
      <xdr:nvSpPr>
        <xdr:cNvPr id="260" name="テキスト ボックス 259"/>
        <xdr:cNvSpPr txBox="1"/>
      </xdr:nvSpPr>
      <xdr:spPr>
        <a:xfrm>
          <a:off x="2641111" y="1615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51050</xdr:rowOff>
    </xdr:from>
    <xdr:to>
      <xdr:col>3</xdr:col>
      <xdr:colOff>3175</xdr:colOff>
      <xdr:row>95</xdr:row>
      <xdr:rowOff>152650</xdr:rowOff>
    </xdr:to>
    <xdr:sp macro="" textlink="">
      <xdr:nvSpPr>
        <xdr:cNvPr id="261" name="円/楕円 260"/>
        <xdr:cNvSpPr/>
      </xdr:nvSpPr>
      <xdr:spPr>
        <a:xfrm>
          <a:off x="1968500" y="16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169177</xdr:rowOff>
    </xdr:from>
    <xdr:ext cx="534377" cy="259045"/>
    <xdr:sp macro="" textlink="">
      <xdr:nvSpPr>
        <xdr:cNvPr id="262" name="テキスト ボックス 261"/>
        <xdr:cNvSpPr txBox="1"/>
      </xdr:nvSpPr>
      <xdr:spPr>
        <a:xfrm>
          <a:off x="1752111" y="1611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3697</xdr:rowOff>
    </xdr:from>
    <xdr:to>
      <xdr:col>1</xdr:col>
      <xdr:colOff>485775</xdr:colOff>
      <xdr:row>95</xdr:row>
      <xdr:rowOff>105297</xdr:rowOff>
    </xdr:to>
    <xdr:sp macro="" textlink="">
      <xdr:nvSpPr>
        <xdr:cNvPr id="263" name="円/楕円 262"/>
        <xdr:cNvSpPr/>
      </xdr:nvSpPr>
      <xdr:spPr>
        <a:xfrm>
          <a:off x="1079500" y="1629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121824</xdr:rowOff>
    </xdr:from>
    <xdr:ext cx="534377" cy="259045"/>
    <xdr:sp macro="" textlink="">
      <xdr:nvSpPr>
        <xdr:cNvPr id="264" name="テキスト ボックス 263"/>
        <xdr:cNvSpPr txBox="1"/>
      </xdr:nvSpPr>
      <xdr:spPr>
        <a:xfrm>
          <a:off x="863111" y="160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37338</xdr:rowOff>
    </xdr:from>
    <xdr:to>
      <xdr:col>15</xdr:col>
      <xdr:colOff>180975</xdr:colOff>
      <xdr:row>39</xdr:row>
      <xdr:rowOff>37465</xdr:rowOff>
    </xdr:to>
    <xdr:cxnSp macro="">
      <xdr:nvCxnSpPr>
        <xdr:cNvPr id="293" name="直線コネクタ 292"/>
        <xdr:cNvCxnSpPr/>
      </xdr:nvCxnSpPr>
      <xdr:spPr>
        <a:xfrm flipV="1">
          <a:off x="9639300" y="6723888"/>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4064</xdr:rowOff>
    </xdr:from>
    <xdr:to>
      <xdr:col>14</xdr:col>
      <xdr:colOff>28575</xdr:colOff>
      <xdr:row>39</xdr:row>
      <xdr:rowOff>37465</xdr:rowOff>
    </xdr:to>
    <xdr:cxnSp macro="">
      <xdr:nvCxnSpPr>
        <xdr:cNvPr id="296" name="直線コネクタ 295"/>
        <xdr:cNvCxnSpPr/>
      </xdr:nvCxnSpPr>
      <xdr:spPr>
        <a:xfrm>
          <a:off x="8750300" y="6690614"/>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85852</xdr:rowOff>
    </xdr:from>
    <xdr:to>
      <xdr:col>12</xdr:col>
      <xdr:colOff>511175</xdr:colOff>
      <xdr:row>39</xdr:row>
      <xdr:rowOff>4064</xdr:rowOff>
    </xdr:to>
    <xdr:cxnSp macro="">
      <xdr:nvCxnSpPr>
        <xdr:cNvPr id="299" name="直線コネクタ 298"/>
        <xdr:cNvCxnSpPr/>
      </xdr:nvCxnSpPr>
      <xdr:spPr>
        <a:xfrm>
          <a:off x="7861300" y="6600952"/>
          <a:ext cx="889000"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762</xdr:rowOff>
    </xdr:from>
    <xdr:to>
      <xdr:col>11</xdr:col>
      <xdr:colOff>307975</xdr:colOff>
      <xdr:row>38</xdr:row>
      <xdr:rowOff>85852</xdr:rowOff>
    </xdr:to>
    <xdr:cxnSp macro="">
      <xdr:nvCxnSpPr>
        <xdr:cNvPr id="302" name="直線コネクタ 301"/>
        <xdr:cNvCxnSpPr/>
      </xdr:nvCxnSpPr>
      <xdr:spPr>
        <a:xfrm>
          <a:off x="6972300" y="6344412"/>
          <a:ext cx="889000" cy="2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157988</xdr:rowOff>
    </xdr:from>
    <xdr:to>
      <xdr:col>15</xdr:col>
      <xdr:colOff>231775</xdr:colOff>
      <xdr:row>39</xdr:row>
      <xdr:rowOff>88138</xdr:rowOff>
    </xdr:to>
    <xdr:sp macro="" textlink="">
      <xdr:nvSpPr>
        <xdr:cNvPr id="312" name="円/楕円 311"/>
        <xdr:cNvSpPr/>
      </xdr:nvSpPr>
      <xdr:spPr>
        <a:xfrm>
          <a:off x="104267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72915</xdr:rowOff>
    </xdr:from>
    <xdr:ext cx="313932" cy="259045"/>
    <xdr:sp macro="" textlink="">
      <xdr:nvSpPr>
        <xdr:cNvPr id="313" name="労働費該当値テキスト"/>
        <xdr:cNvSpPr txBox="1"/>
      </xdr:nvSpPr>
      <xdr:spPr>
        <a:xfrm>
          <a:off x="10528300" y="6588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158115</xdr:rowOff>
    </xdr:from>
    <xdr:to>
      <xdr:col>14</xdr:col>
      <xdr:colOff>79375</xdr:colOff>
      <xdr:row>39</xdr:row>
      <xdr:rowOff>88265</xdr:rowOff>
    </xdr:to>
    <xdr:sp macro="" textlink="">
      <xdr:nvSpPr>
        <xdr:cNvPr id="314" name="円/楕円 313"/>
        <xdr:cNvSpPr/>
      </xdr:nvSpPr>
      <xdr:spPr>
        <a:xfrm>
          <a:off x="9588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79392</xdr:rowOff>
    </xdr:from>
    <xdr:ext cx="313932" cy="259045"/>
    <xdr:sp macro="" textlink="">
      <xdr:nvSpPr>
        <xdr:cNvPr id="315" name="テキスト ボックス 314"/>
        <xdr:cNvSpPr txBox="1"/>
      </xdr:nvSpPr>
      <xdr:spPr>
        <a:xfrm>
          <a:off x="9482333" y="6765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124714</xdr:rowOff>
    </xdr:from>
    <xdr:to>
      <xdr:col>12</xdr:col>
      <xdr:colOff>561975</xdr:colOff>
      <xdr:row>39</xdr:row>
      <xdr:rowOff>54864</xdr:rowOff>
    </xdr:to>
    <xdr:sp macro="" textlink="">
      <xdr:nvSpPr>
        <xdr:cNvPr id="316" name="円/楕円 315"/>
        <xdr:cNvSpPr/>
      </xdr:nvSpPr>
      <xdr:spPr>
        <a:xfrm>
          <a:off x="8699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45991</xdr:rowOff>
    </xdr:from>
    <xdr:ext cx="378565" cy="259045"/>
    <xdr:sp macro="" textlink="">
      <xdr:nvSpPr>
        <xdr:cNvPr id="317" name="テキスト ボックス 316"/>
        <xdr:cNvSpPr txBox="1"/>
      </xdr:nvSpPr>
      <xdr:spPr>
        <a:xfrm>
          <a:off x="8561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35052</xdr:rowOff>
    </xdr:from>
    <xdr:to>
      <xdr:col>11</xdr:col>
      <xdr:colOff>358775</xdr:colOff>
      <xdr:row>38</xdr:row>
      <xdr:rowOff>136652</xdr:rowOff>
    </xdr:to>
    <xdr:sp macro="" textlink="">
      <xdr:nvSpPr>
        <xdr:cNvPr id="318" name="円/楕円 317"/>
        <xdr:cNvSpPr/>
      </xdr:nvSpPr>
      <xdr:spPr>
        <a:xfrm>
          <a:off x="78105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127779</xdr:rowOff>
    </xdr:from>
    <xdr:ext cx="469744" cy="259045"/>
    <xdr:sp macro="" textlink="">
      <xdr:nvSpPr>
        <xdr:cNvPr id="319" name="テキスト ボックス 318"/>
        <xdr:cNvSpPr txBox="1"/>
      </xdr:nvSpPr>
      <xdr:spPr>
        <a:xfrm>
          <a:off x="7626427" y="664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121412</xdr:rowOff>
    </xdr:from>
    <xdr:to>
      <xdr:col>10</xdr:col>
      <xdr:colOff>155575</xdr:colOff>
      <xdr:row>37</xdr:row>
      <xdr:rowOff>51562</xdr:rowOff>
    </xdr:to>
    <xdr:sp macro="" textlink="">
      <xdr:nvSpPr>
        <xdr:cNvPr id="320" name="円/楕円 319"/>
        <xdr:cNvSpPr/>
      </xdr:nvSpPr>
      <xdr:spPr>
        <a:xfrm>
          <a:off x="6921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68089</xdr:rowOff>
    </xdr:from>
    <xdr:ext cx="469744" cy="259045"/>
    <xdr:sp macro="" textlink="">
      <xdr:nvSpPr>
        <xdr:cNvPr id="321" name="テキスト ボックス 320"/>
        <xdr:cNvSpPr txBox="1"/>
      </xdr:nvSpPr>
      <xdr:spPr>
        <a:xfrm>
          <a:off x="67374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148482</xdr:rowOff>
    </xdr:from>
    <xdr:to>
      <xdr:col>15</xdr:col>
      <xdr:colOff>180975</xdr:colOff>
      <xdr:row>59</xdr:row>
      <xdr:rowOff>11540</xdr:rowOff>
    </xdr:to>
    <xdr:cxnSp macro="">
      <xdr:nvCxnSpPr>
        <xdr:cNvPr id="352" name="直線コネクタ 351"/>
        <xdr:cNvCxnSpPr/>
      </xdr:nvCxnSpPr>
      <xdr:spPr>
        <a:xfrm flipV="1">
          <a:off x="9639300" y="10092582"/>
          <a:ext cx="8382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4921</xdr:rowOff>
    </xdr:from>
    <xdr:to>
      <xdr:col>14</xdr:col>
      <xdr:colOff>28575</xdr:colOff>
      <xdr:row>59</xdr:row>
      <xdr:rowOff>11540</xdr:rowOff>
    </xdr:to>
    <xdr:cxnSp macro="">
      <xdr:nvCxnSpPr>
        <xdr:cNvPr id="355" name="直線コネクタ 354"/>
        <xdr:cNvCxnSpPr/>
      </xdr:nvCxnSpPr>
      <xdr:spPr>
        <a:xfrm>
          <a:off x="8750300" y="10120471"/>
          <a:ext cx="8890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4921</xdr:rowOff>
    </xdr:from>
    <xdr:to>
      <xdr:col>12</xdr:col>
      <xdr:colOff>511175</xdr:colOff>
      <xdr:row>59</xdr:row>
      <xdr:rowOff>9414</xdr:rowOff>
    </xdr:to>
    <xdr:cxnSp macro="">
      <xdr:nvCxnSpPr>
        <xdr:cNvPr id="358" name="直線コネクタ 357"/>
        <xdr:cNvCxnSpPr/>
      </xdr:nvCxnSpPr>
      <xdr:spPr>
        <a:xfrm flipV="1">
          <a:off x="7861300" y="10120471"/>
          <a:ext cx="889000" cy="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7752</xdr:rowOff>
    </xdr:from>
    <xdr:to>
      <xdr:col>11</xdr:col>
      <xdr:colOff>307975</xdr:colOff>
      <xdr:row>59</xdr:row>
      <xdr:rowOff>9414</xdr:rowOff>
    </xdr:to>
    <xdr:cxnSp macro="">
      <xdr:nvCxnSpPr>
        <xdr:cNvPr id="361" name="直線コネクタ 360"/>
        <xdr:cNvCxnSpPr/>
      </xdr:nvCxnSpPr>
      <xdr:spPr>
        <a:xfrm>
          <a:off x="6972300" y="10123302"/>
          <a:ext cx="8890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97682</xdr:rowOff>
    </xdr:from>
    <xdr:to>
      <xdr:col>15</xdr:col>
      <xdr:colOff>231775</xdr:colOff>
      <xdr:row>59</xdr:row>
      <xdr:rowOff>27832</xdr:rowOff>
    </xdr:to>
    <xdr:sp macro="" textlink="">
      <xdr:nvSpPr>
        <xdr:cNvPr id="371" name="円/楕円 370"/>
        <xdr:cNvSpPr/>
      </xdr:nvSpPr>
      <xdr:spPr>
        <a:xfrm>
          <a:off x="10426700" y="100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57059</xdr:rowOff>
    </xdr:from>
    <xdr:ext cx="534377" cy="259045"/>
    <xdr:sp macro="" textlink="">
      <xdr:nvSpPr>
        <xdr:cNvPr id="372" name="農林水産業費該当値テキスト"/>
        <xdr:cNvSpPr txBox="1"/>
      </xdr:nvSpPr>
      <xdr:spPr>
        <a:xfrm>
          <a:off x="10528300" y="982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132190</xdr:rowOff>
    </xdr:from>
    <xdr:to>
      <xdr:col>14</xdr:col>
      <xdr:colOff>79375</xdr:colOff>
      <xdr:row>59</xdr:row>
      <xdr:rowOff>62340</xdr:rowOff>
    </xdr:to>
    <xdr:sp macro="" textlink="">
      <xdr:nvSpPr>
        <xdr:cNvPr id="373" name="円/楕円 372"/>
        <xdr:cNvSpPr/>
      </xdr:nvSpPr>
      <xdr:spPr>
        <a:xfrm>
          <a:off x="9588500" y="100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78867</xdr:rowOff>
    </xdr:from>
    <xdr:ext cx="534377" cy="259045"/>
    <xdr:sp macro="" textlink="">
      <xdr:nvSpPr>
        <xdr:cNvPr id="374" name="テキスト ボックス 373"/>
        <xdr:cNvSpPr txBox="1"/>
      </xdr:nvSpPr>
      <xdr:spPr>
        <a:xfrm>
          <a:off x="9372111" y="985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125571</xdr:rowOff>
    </xdr:from>
    <xdr:to>
      <xdr:col>12</xdr:col>
      <xdr:colOff>561975</xdr:colOff>
      <xdr:row>59</xdr:row>
      <xdr:rowOff>55721</xdr:rowOff>
    </xdr:to>
    <xdr:sp macro="" textlink="">
      <xdr:nvSpPr>
        <xdr:cNvPr id="375" name="円/楕円 374"/>
        <xdr:cNvSpPr/>
      </xdr:nvSpPr>
      <xdr:spPr>
        <a:xfrm>
          <a:off x="8699500" y="100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72248</xdr:rowOff>
    </xdr:from>
    <xdr:ext cx="534377" cy="259045"/>
    <xdr:sp macro="" textlink="">
      <xdr:nvSpPr>
        <xdr:cNvPr id="376" name="テキスト ボックス 375"/>
        <xdr:cNvSpPr txBox="1"/>
      </xdr:nvSpPr>
      <xdr:spPr>
        <a:xfrm>
          <a:off x="8483111" y="98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130064</xdr:rowOff>
    </xdr:from>
    <xdr:to>
      <xdr:col>11</xdr:col>
      <xdr:colOff>358775</xdr:colOff>
      <xdr:row>59</xdr:row>
      <xdr:rowOff>60214</xdr:rowOff>
    </xdr:to>
    <xdr:sp macro="" textlink="">
      <xdr:nvSpPr>
        <xdr:cNvPr id="377" name="円/楕円 376"/>
        <xdr:cNvSpPr/>
      </xdr:nvSpPr>
      <xdr:spPr>
        <a:xfrm>
          <a:off x="7810500" y="1007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76741</xdr:rowOff>
    </xdr:from>
    <xdr:ext cx="534377" cy="259045"/>
    <xdr:sp macro="" textlink="">
      <xdr:nvSpPr>
        <xdr:cNvPr id="378" name="テキスト ボックス 377"/>
        <xdr:cNvSpPr txBox="1"/>
      </xdr:nvSpPr>
      <xdr:spPr>
        <a:xfrm>
          <a:off x="7594111" y="984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128402</xdr:rowOff>
    </xdr:from>
    <xdr:to>
      <xdr:col>10</xdr:col>
      <xdr:colOff>155575</xdr:colOff>
      <xdr:row>59</xdr:row>
      <xdr:rowOff>58552</xdr:rowOff>
    </xdr:to>
    <xdr:sp macro="" textlink="">
      <xdr:nvSpPr>
        <xdr:cNvPr id="379" name="円/楕円 378"/>
        <xdr:cNvSpPr/>
      </xdr:nvSpPr>
      <xdr:spPr>
        <a:xfrm>
          <a:off x="6921500" y="1007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75079</xdr:rowOff>
    </xdr:from>
    <xdr:ext cx="534377" cy="259045"/>
    <xdr:sp macro="" textlink="">
      <xdr:nvSpPr>
        <xdr:cNvPr id="380" name="テキスト ボックス 379"/>
        <xdr:cNvSpPr txBox="1"/>
      </xdr:nvSpPr>
      <xdr:spPr>
        <a:xfrm>
          <a:off x="6705111" y="984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15146</xdr:rowOff>
    </xdr:from>
    <xdr:to>
      <xdr:col>15</xdr:col>
      <xdr:colOff>180975</xdr:colOff>
      <xdr:row>77</xdr:row>
      <xdr:rowOff>123013</xdr:rowOff>
    </xdr:to>
    <xdr:cxnSp macro="">
      <xdr:nvCxnSpPr>
        <xdr:cNvPr id="411" name="直線コネクタ 410"/>
        <xdr:cNvCxnSpPr/>
      </xdr:nvCxnSpPr>
      <xdr:spPr>
        <a:xfrm flipV="1">
          <a:off x="9639300" y="13216796"/>
          <a:ext cx="838200" cy="10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92968</xdr:rowOff>
    </xdr:from>
    <xdr:to>
      <xdr:col>14</xdr:col>
      <xdr:colOff>28575</xdr:colOff>
      <xdr:row>77</xdr:row>
      <xdr:rowOff>123013</xdr:rowOff>
    </xdr:to>
    <xdr:cxnSp macro="">
      <xdr:nvCxnSpPr>
        <xdr:cNvPr id="414" name="直線コネクタ 413"/>
        <xdr:cNvCxnSpPr/>
      </xdr:nvCxnSpPr>
      <xdr:spPr>
        <a:xfrm>
          <a:off x="8750300" y="13123168"/>
          <a:ext cx="889000" cy="20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92968</xdr:rowOff>
    </xdr:from>
    <xdr:to>
      <xdr:col>12</xdr:col>
      <xdr:colOff>511175</xdr:colOff>
      <xdr:row>77</xdr:row>
      <xdr:rowOff>157042</xdr:rowOff>
    </xdr:to>
    <xdr:cxnSp macro="">
      <xdr:nvCxnSpPr>
        <xdr:cNvPr id="417" name="直線コネクタ 416"/>
        <xdr:cNvCxnSpPr/>
      </xdr:nvCxnSpPr>
      <xdr:spPr>
        <a:xfrm flipV="1">
          <a:off x="7861300" y="13123168"/>
          <a:ext cx="889000" cy="2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144991</xdr:rowOff>
    </xdr:from>
    <xdr:to>
      <xdr:col>11</xdr:col>
      <xdr:colOff>307975</xdr:colOff>
      <xdr:row>77</xdr:row>
      <xdr:rowOff>157042</xdr:rowOff>
    </xdr:to>
    <xdr:cxnSp macro="">
      <xdr:nvCxnSpPr>
        <xdr:cNvPr id="420" name="直線コネクタ 419"/>
        <xdr:cNvCxnSpPr/>
      </xdr:nvCxnSpPr>
      <xdr:spPr>
        <a:xfrm>
          <a:off x="6972300" y="13346641"/>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135796</xdr:rowOff>
    </xdr:from>
    <xdr:to>
      <xdr:col>15</xdr:col>
      <xdr:colOff>231775</xdr:colOff>
      <xdr:row>77</xdr:row>
      <xdr:rowOff>65946</xdr:rowOff>
    </xdr:to>
    <xdr:sp macro="" textlink="">
      <xdr:nvSpPr>
        <xdr:cNvPr id="430" name="円/楕円 429"/>
        <xdr:cNvSpPr/>
      </xdr:nvSpPr>
      <xdr:spPr>
        <a:xfrm>
          <a:off x="10426700" y="1316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114223</xdr:rowOff>
    </xdr:from>
    <xdr:ext cx="534377" cy="259045"/>
    <xdr:sp macro="" textlink="">
      <xdr:nvSpPr>
        <xdr:cNvPr id="431" name="商工費該当値テキスト"/>
        <xdr:cNvSpPr txBox="1"/>
      </xdr:nvSpPr>
      <xdr:spPr>
        <a:xfrm>
          <a:off x="10528300" y="131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72213</xdr:rowOff>
    </xdr:from>
    <xdr:to>
      <xdr:col>14</xdr:col>
      <xdr:colOff>79375</xdr:colOff>
      <xdr:row>78</xdr:row>
      <xdr:rowOff>2363</xdr:rowOff>
    </xdr:to>
    <xdr:sp macro="" textlink="">
      <xdr:nvSpPr>
        <xdr:cNvPr id="432" name="円/楕円 431"/>
        <xdr:cNvSpPr/>
      </xdr:nvSpPr>
      <xdr:spPr>
        <a:xfrm>
          <a:off x="9588500" y="132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18890</xdr:rowOff>
    </xdr:from>
    <xdr:ext cx="469744" cy="259045"/>
    <xdr:sp macro="" textlink="">
      <xdr:nvSpPr>
        <xdr:cNvPr id="433" name="テキスト ボックス 432"/>
        <xdr:cNvSpPr txBox="1"/>
      </xdr:nvSpPr>
      <xdr:spPr>
        <a:xfrm>
          <a:off x="9404427" y="130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42168</xdr:rowOff>
    </xdr:from>
    <xdr:to>
      <xdr:col>12</xdr:col>
      <xdr:colOff>561975</xdr:colOff>
      <xdr:row>76</xdr:row>
      <xdr:rowOff>143768</xdr:rowOff>
    </xdr:to>
    <xdr:sp macro="" textlink="">
      <xdr:nvSpPr>
        <xdr:cNvPr id="434" name="円/楕円 433"/>
        <xdr:cNvSpPr/>
      </xdr:nvSpPr>
      <xdr:spPr>
        <a:xfrm>
          <a:off x="8699500" y="13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160295</xdr:rowOff>
    </xdr:from>
    <xdr:ext cx="534377" cy="259045"/>
    <xdr:sp macro="" textlink="">
      <xdr:nvSpPr>
        <xdr:cNvPr id="435" name="テキスト ボックス 434"/>
        <xdr:cNvSpPr txBox="1"/>
      </xdr:nvSpPr>
      <xdr:spPr>
        <a:xfrm>
          <a:off x="8483111" y="1284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106242</xdr:rowOff>
    </xdr:from>
    <xdr:to>
      <xdr:col>11</xdr:col>
      <xdr:colOff>358775</xdr:colOff>
      <xdr:row>78</xdr:row>
      <xdr:rowOff>36392</xdr:rowOff>
    </xdr:to>
    <xdr:sp macro="" textlink="">
      <xdr:nvSpPr>
        <xdr:cNvPr id="436" name="円/楕円 435"/>
        <xdr:cNvSpPr/>
      </xdr:nvSpPr>
      <xdr:spPr>
        <a:xfrm>
          <a:off x="7810500" y="133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52919</xdr:rowOff>
    </xdr:from>
    <xdr:ext cx="469744" cy="259045"/>
    <xdr:sp macro="" textlink="">
      <xdr:nvSpPr>
        <xdr:cNvPr id="437" name="テキスト ボックス 436"/>
        <xdr:cNvSpPr txBox="1"/>
      </xdr:nvSpPr>
      <xdr:spPr>
        <a:xfrm>
          <a:off x="7626427" y="1308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94191</xdr:rowOff>
    </xdr:from>
    <xdr:to>
      <xdr:col>10</xdr:col>
      <xdr:colOff>155575</xdr:colOff>
      <xdr:row>78</xdr:row>
      <xdr:rowOff>24341</xdr:rowOff>
    </xdr:to>
    <xdr:sp macro="" textlink="">
      <xdr:nvSpPr>
        <xdr:cNvPr id="438" name="円/楕円 437"/>
        <xdr:cNvSpPr/>
      </xdr:nvSpPr>
      <xdr:spPr>
        <a:xfrm>
          <a:off x="6921500" y="132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40868</xdr:rowOff>
    </xdr:from>
    <xdr:ext cx="469744" cy="259045"/>
    <xdr:sp macro="" textlink="">
      <xdr:nvSpPr>
        <xdr:cNvPr id="439" name="テキスト ボックス 438"/>
        <xdr:cNvSpPr txBox="1"/>
      </xdr:nvSpPr>
      <xdr:spPr>
        <a:xfrm>
          <a:off x="6737427" y="1307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83404</xdr:rowOff>
    </xdr:from>
    <xdr:to>
      <xdr:col>15</xdr:col>
      <xdr:colOff>180975</xdr:colOff>
      <xdr:row>98</xdr:row>
      <xdr:rowOff>104797</xdr:rowOff>
    </xdr:to>
    <xdr:cxnSp macro="">
      <xdr:nvCxnSpPr>
        <xdr:cNvPr id="468" name="直線コネクタ 467"/>
        <xdr:cNvCxnSpPr/>
      </xdr:nvCxnSpPr>
      <xdr:spPr>
        <a:xfrm>
          <a:off x="9639300" y="16885504"/>
          <a:ext cx="8382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83404</xdr:rowOff>
    </xdr:from>
    <xdr:to>
      <xdr:col>14</xdr:col>
      <xdr:colOff>28575</xdr:colOff>
      <xdr:row>98</xdr:row>
      <xdr:rowOff>86340</xdr:rowOff>
    </xdr:to>
    <xdr:cxnSp macro="">
      <xdr:nvCxnSpPr>
        <xdr:cNvPr id="471" name="直線コネクタ 470"/>
        <xdr:cNvCxnSpPr/>
      </xdr:nvCxnSpPr>
      <xdr:spPr>
        <a:xfrm flipV="1">
          <a:off x="8750300" y="16885504"/>
          <a:ext cx="8890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84956</xdr:rowOff>
    </xdr:from>
    <xdr:to>
      <xdr:col>12</xdr:col>
      <xdr:colOff>511175</xdr:colOff>
      <xdr:row>98</xdr:row>
      <xdr:rowOff>86340</xdr:rowOff>
    </xdr:to>
    <xdr:cxnSp macro="">
      <xdr:nvCxnSpPr>
        <xdr:cNvPr id="474" name="直線コネクタ 473"/>
        <xdr:cNvCxnSpPr/>
      </xdr:nvCxnSpPr>
      <xdr:spPr>
        <a:xfrm>
          <a:off x="7861300" y="16887056"/>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81251</xdr:rowOff>
    </xdr:from>
    <xdr:to>
      <xdr:col>11</xdr:col>
      <xdr:colOff>307975</xdr:colOff>
      <xdr:row>98</xdr:row>
      <xdr:rowOff>84956</xdr:rowOff>
    </xdr:to>
    <xdr:cxnSp macro="">
      <xdr:nvCxnSpPr>
        <xdr:cNvPr id="477" name="直線コネクタ 476"/>
        <xdr:cNvCxnSpPr/>
      </xdr:nvCxnSpPr>
      <xdr:spPr>
        <a:xfrm>
          <a:off x="6972300" y="16883351"/>
          <a:ext cx="8890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53997</xdr:rowOff>
    </xdr:from>
    <xdr:to>
      <xdr:col>15</xdr:col>
      <xdr:colOff>231775</xdr:colOff>
      <xdr:row>98</xdr:row>
      <xdr:rowOff>155597</xdr:rowOff>
    </xdr:to>
    <xdr:sp macro="" textlink="">
      <xdr:nvSpPr>
        <xdr:cNvPr id="487" name="円/楕円 486"/>
        <xdr:cNvSpPr/>
      </xdr:nvSpPr>
      <xdr:spPr>
        <a:xfrm>
          <a:off x="10426700" y="16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32604</xdr:rowOff>
    </xdr:from>
    <xdr:to>
      <xdr:col>14</xdr:col>
      <xdr:colOff>79375</xdr:colOff>
      <xdr:row>98</xdr:row>
      <xdr:rowOff>134204</xdr:rowOff>
    </xdr:to>
    <xdr:sp macro="" textlink="">
      <xdr:nvSpPr>
        <xdr:cNvPr id="489" name="円/楕円 488"/>
        <xdr:cNvSpPr/>
      </xdr:nvSpPr>
      <xdr:spPr>
        <a:xfrm>
          <a:off x="9588500" y="1683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150731</xdr:rowOff>
    </xdr:from>
    <xdr:ext cx="534377" cy="259045"/>
    <xdr:sp macro="" textlink="">
      <xdr:nvSpPr>
        <xdr:cNvPr id="490" name="テキスト ボックス 489"/>
        <xdr:cNvSpPr txBox="1"/>
      </xdr:nvSpPr>
      <xdr:spPr>
        <a:xfrm>
          <a:off x="9372111" y="1660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35540</xdr:rowOff>
    </xdr:from>
    <xdr:to>
      <xdr:col>12</xdr:col>
      <xdr:colOff>561975</xdr:colOff>
      <xdr:row>98</xdr:row>
      <xdr:rowOff>137140</xdr:rowOff>
    </xdr:to>
    <xdr:sp macro="" textlink="">
      <xdr:nvSpPr>
        <xdr:cNvPr id="491" name="円/楕円 490"/>
        <xdr:cNvSpPr/>
      </xdr:nvSpPr>
      <xdr:spPr>
        <a:xfrm>
          <a:off x="8699500" y="168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153667</xdr:rowOff>
    </xdr:from>
    <xdr:ext cx="534377" cy="259045"/>
    <xdr:sp macro="" textlink="">
      <xdr:nvSpPr>
        <xdr:cNvPr id="492" name="テキスト ボックス 491"/>
        <xdr:cNvSpPr txBox="1"/>
      </xdr:nvSpPr>
      <xdr:spPr>
        <a:xfrm>
          <a:off x="8483111" y="1661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34156</xdr:rowOff>
    </xdr:from>
    <xdr:to>
      <xdr:col>11</xdr:col>
      <xdr:colOff>358775</xdr:colOff>
      <xdr:row>98</xdr:row>
      <xdr:rowOff>135756</xdr:rowOff>
    </xdr:to>
    <xdr:sp macro="" textlink="">
      <xdr:nvSpPr>
        <xdr:cNvPr id="493" name="円/楕円 492"/>
        <xdr:cNvSpPr/>
      </xdr:nvSpPr>
      <xdr:spPr>
        <a:xfrm>
          <a:off x="7810500" y="1683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152283</xdr:rowOff>
    </xdr:from>
    <xdr:ext cx="534377" cy="259045"/>
    <xdr:sp macro="" textlink="">
      <xdr:nvSpPr>
        <xdr:cNvPr id="494" name="テキスト ボックス 493"/>
        <xdr:cNvSpPr txBox="1"/>
      </xdr:nvSpPr>
      <xdr:spPr>
        <a:xfrm>
          <a:off x="7594111" y="1661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30451</xdr:rowOff>
    </xdr:from>
    <xdr:to>
      <xdr:col>10</xdr:col>
      <xdr:colOff>155575</xdr:colOff>
      <xdr:row>98</xdr:row>
      <xdr:rowOff>132051</xdr:rowOff>
    </xdr:to>
    <xdr:sp macro="" textlink="">
      <xdr:nvSpPr>
        <xdr:cNvPr id="495" name="円/楕円 494"/>
        <xdr:cNvSpPr/>
      </xdr:nvSpPr>
      <xdr:spPr>
        <a:xfrm>
          <a:off x="6921500" y="168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148578</xdr:rowOff>
    </xdr:from>
    <xdr:ext cx="534377" cy="259045"/>
    <xdr:sp macro="" textlink="">
      <xdr:nvSpPr>
        <xdr:cNvPr id="496" name="テキスト ボックス 495"/>
        <xdr:cNvSpPr txBox="1"/>
      </xdr:nvSpPr>
      <xdr:spPr>
        <a:xfrm>
          <a:off x="6705111" y="1660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158845</xdr:rowOff>
    </xdr:from>
    <xdr:to>
      <xdr:col>23</xdr:col>
      <xdr:colOff>517525</xdr:colOff>
      <xdr:row>36</xdr:row>
      <xdr:rowOff>32848</xdr:rowOff>
    </xdr:to>
    <xdr:cxnSp macro="">
      <xdr:nvCxnSpPr>
        <xdr:cNvPr id="525" name="直線コネクタ 524"/>
        <xdr:cNvCxnSpPr/>
      </xdr:nvCxnSpPr>
      <xdr:spPr>
        <a:xfrm flipV="1">
          <a:off x="15481300" y="5816695"/>
          <a:ext cx="838200" cy="3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32848</xdr:rowOff>
    </xdr:from>
    <xdr:to>
      <xdr:col>22</xdr:col>
      <xdr:colOff>365125</xdr:colOff>
      <xdr:row>36</xdr:row>
      <xdr:rowOff>109944</xdr:rowOff>
    </xdr:to>
    <xdr:cxnSp macro="">
      <xdr:nvCxnSpPr>
        <xdr:cNvPr id="528" name="直線コネクタ 527"/>
        <xdr:cNvCxnSpPr/>
      </xdr:nvCxnSpPr>
      <xdr:spPr>
        <a:xfrm flipV="1">
          <a:off x="14592300" y="6205048"/>
          <a:ext cx="889000" cy="7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109944</xdr:rowOff>
    </xdr:from>
    <xdr:to>
      <xdr:col>21</xdr:col>
      <xdr:colOff>161925</xdr:colOff>
      <xdr:row>36</xdr:row>
      <xdr:rowOff>120459</xdr:rowOff>
    </xdr:to>
    <xdr:cxnSp macro="">
      <xdr:nvCxnSpPr>
        <xdr:cNvPr id="531" name="直線コネクタ 530"/>
        <xdr:cNvCxnSpPr/>
      </xdr:nvCxnSpPr>
      <xdr:spPr>
        <a:xfrm flipV="1">
          <a:off x="13703300" y="6282144"/>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110287</xdr:rowOff>
    </xdr:from>
    <xdr:to>
      <xdr:col>19</xdr:col>
      <xdr:colOff>644525</xdr:colOff>
      <xdr:row>36</xdr:row>
      <xdr:rowOff>120459</xdr:rowOff>
    </xdr:to>
    <xdr:cxnSp macro="">
      <xdr:nvCxnSpPr>
        <xdr:cNvPr id="534" name="直線コネクタ 533"/>
        <xdr:cNvCxnSpPr/>
      </xdr:nvCxnSpPr>
      <xdr:spPr>
        <a:xfrm>
          <a:off x="12814300" y="6282487"/>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108045</xdr:rowOff>
    </xdr:from>
    <xdr:to>
      <xdr:col>23</xdr:col>
      <xdr:colOff>568325</xdr:colOff>
      <xdr:row>34</xdr:row>
      <xdr:rowOff>38195</xdr:rowOff>
    </xdr:to>
    <xdr:sp macro="" textlink="">
      <xdr:nvSpPr>
        <xdr:cNvPr id="544" name="円/楕円 543"/>
        <xdr:cNvSpPr/>
      </xdr:nvSpPr>
      <xdr:spPr>
        <a:xfrm>
          <a:off x="16268700" y="576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130922</xdr:rowOff>
    </xdr:from>
    <xdr:ext cx="534377" cy="259045"/>
    <xdr:sp macro="" textlink="">
      <xdr:nvSpPr>
        <xdr:cNvPr id="545" name="消防費該当値テキスト"/>
        <xdr:cNvSpPr txBox="1"/>
      </xdr:nvSpPr>
      <xdr:spPr>
        <a:xfrm>
          <a:off x="16370300" y="561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47,995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153498</xdr:rowOff>
    </xdr:from>
    <xdr:to>
      <xdr:col>22</xdr:col>
      <xdr:colOff>415925</xdr:colOff>
      <xdr:row>36</xdr:row>
      <xdr:rowOff>83648</xdr:rowOff>
    </xdr:to>
    <xdr:sp macro="" textlink="">
      <xdr:nvSpPr>
        <xdr:cNvPr id="546" name="円/楕円 545"/>
        <xdr:cNvSpPr/>
      </xdr:nvSpPr>
      <xdr:spPr>
        <a:xfrm>
          <a:off x="15430500" y="61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100175</xdr:rowOff>
    </xdr:from>
    <xdr:ext cx="534377" cy="259045"/>
    <xdr:sp macro="" textlink="">
      <xdr:nvSpPr>
        <xdr:cNvPr id="547" name="テキスト ボックス 546"/>
        <xdr:cNvSpPr txBox="1"/>
      </xdr:nvSpPr>
      <xdr:spPr>
        <a:xfrm>
          <a:off x="15214111" y="592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59144</xdr:rowOff>
    </xdr:from>
    <xdr:to>
      <xdr:col>21</xdr:col>
      <xdr:colOff>212725</xdr:colOff>
      <xdr:row>36</xdr:row>
      <xdr:rowOff>160744</xdr:rowOff>
    </xdr:to>
    <xdr:sp macro="" textlink="">
      <xdr:nvSpPr>
        <xdr:cNvPr id="548" name="円/楕円 547"/>
        <xdr:cNvSpPr/>
      </xdr:nvSpPr>
      <xdr:spPr>
        <a:xfrm>
          <a:off x="14541500" y="623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5821</xdr:rowOff>
    </xdr:from>
    <xdr:ext cx="534377" cy="259045"/>
    <xdr:sp macro="" textlink="">
      <xdr:nvSpPr>
        <xdr:cNvPr id="549" name="テキスト ボックス 548"/>
        <xdr:cNvSpPr txBox="1"/>
      </xdr:nvSpPr>
      <xdr:spPr>
        <a:xfrm>
          <a:off x="14325111" y="600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69659</xdr:rowOff>
    </xdr:from>
    <xdr:to>
      <xdr:col>20</xdr:col>
      <xdr:colOff>9525</xdr:colOff>
      <xdr:row>36</xdr:row>
      <xdr:rowOff>171259</xdr:rowOff>
    </xdr:to>
    <xdr:sp macro="" textlink="">
      <xdr:nvSpPr>
        <xdr:cNvPr id="550" name="円/楕円 549"/>
        <xdr:cNvSpPr/>
      </xdr:nvSpPr>
      <xdr:spPr>
        <a:xfrm>
          <a:off x="13652500" y="62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16336</xdr:rowOff>
    </xdr:from>
    <xdr:ext cx="534377" cy="259045"/>
    <xdr:sp macro="" textlink="">
      <xdr:nvSpPr>
        <xdr:cNvPr id="551" name="テキスト ボックス 550"/>
        <xdr:cNvSpPr txBox="1"/>
      </xdr:nvSpPr>
      <xdr:spPr>
        <a:xfrm>
          <a:off x="13436111" y="601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59487</xdr:rowOff>
    </xdr:from>
    <xdr:to>
      <xdr:col>18</xdr:col>
      <xdr:colOff>492125</xdr:colOff>
      <xdr:row>36</xdr:row>
      <xdr:rowOff>161087</xdr:rowOff>
    </xdr:to>
    <xdr:sp macro="" textlink="">
      <xdr:nvSpPr>
        <xdr:cNvPr id="552" name="円/楕円 551"/>
        <xdr:cNvSpPr/>
      </xdr:nvSpPr>
      <xdr:spPr>
        <a:xfrm>
          <a:off x="12763500" y="62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6164</xdr:rowOff>
    </xdr:from>
    <xdr:ext cx="534377" cy="259045"/>
    <xdr:sp macro="" textlink="">
      <xdr:nvSpPr>
        <xdr:cNvPr id="553" name="テキスト ボックス 552"/>
        <xdr:cNvSpPr txBox="1"/>
      </xdr:nvSpPr>
      <xdr:spPr>
        <a:xfrm>
          <a:off x="12547111" y="600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100201</xdr:rowOff>
    </xdr:from>
    <xdr:to>
      <xdr:col>23</xdr:col>
      <xdr:colOff>516889</xdr:colOff>
      <xdr:row>59</xdr:row>
      <xdr:rowOff>50905</xdr:rowOff>
    </xdr:to>
    <xdr:cxnSp macro="">
      <xdr:nvCxnSpPr>
        <xdr:cNvPr id="580" name="直線コネクタ 579"/>
        <xdr:cNvCxnSpPr/>
      </xdr:nvCxnSpPr>
      <xdr:spPr>
        <a:xfrm flipV="1">
          <a:off x="16317595" y="8844151"/>
          <a:ext cx="1269" cy="132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54732</xdr:rowOff>
    </xdr:from>
    <xdr:ext cx="534377" cy="259045"/>
    <xdr:sp macro="" textlink="">
      <xdr:nvSpPr>
        <xdr:cNvPr id="581" name="教育費最小値テキスト"/>
        <xdr:cNvSpPr txBox="1"/>
      </xdr:nvSpPr>
      <xdr:spPr>
        <a:xfrm>
          <a:off x="16370300" y="1017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59</xdr:row>
      <xdr:rowOff>50905</xdr:rowOff>
    </xdr:from>
    <xdr:to>
      <xdr:col>23</xdr:col>
      <xdr:colOff>606425</xdr:colOff>
      <xdr:row>59</xdr:row>
      <xdr:rowOff>50905</xdr:rowOff>
    </xdr:to>
    <xdr:cxnSp macro="">
      <xdr:nvCxnSpPr>
        <xdr:cNvPr id="582" name="直線コネクタ 581"/>
        <xdr:cNvCxnSpPr/>
      </xdr:nvCxnSpPr>
      <xdr:spPr>
        <a:xfrm>
          <a:off x="16230600" y="1016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46878</xdr:rowOff>
    </xdr:from>
    <xdr:ext cx="599010" cy="259045"/>
    <xdr:sp macro="" textlink="">
      <xdr:nvSpPr>
        <xdr:cNvPr id="583" name="教育費最大値テキスト"/>
        <xdr:cNvSpPr txBox="1"/>
      </xdr:nvSpPr>
      <xdr:spPr>
        <a:xfrm>
          <a:off x="16370300" y="861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51</xdr:row>
      <xdr:rowOff>100201</xdr:rowOff>
    </xdr:from>
    <xdr:to>
      <xdr:col>23</xdr:col>
      <xdr:colOff>606425</xdr:colOff>
      <xdr:row>51</xdr:row>
      <xdr:rowOff>100201</xdr:rowOff>
    </xdr:to>
    <xdr:cxnSp macro="">
      <xdr:nvCxnSpPr>
        <xdr:cNvPr id="584" name="直線コネクタ 583"/>
        <xdr:cNvCxnSpPr/>
      </xdr:nvCxnSpPr>
      <xdr:spPr>
        <a:xfrm>
          <a:off x="16230600" y="8844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69455</xdr:rowOff>
    </xdr:from>
    <xdr:to>
      <xdr:col>23</xdr:col>
      <xdr:colOff>517525</xdr:colOff>
      <xdr:row>56</xdr:row>
      <xdr:rowOff>17007</xdr:rowOff>
    </xdr:to>
    <xdr:cxnSp macro="">
      <xdr:nvCxnSpPr>
        <xdr:cNvPr id="585" name="直線コネクタ 584"/>
        <xdr:cNvCxnSpPr/>
      </xdr:nvCxnSpPr>
      <xdr:spPr>
        <a:xfrm>
          <a:off x="15481300" y="8641955"/>
          <a:ext cx="838200" cy="97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35127</xdr:rowOff>
    </xdr:from>
    <xdr:ext cx="534377" cy="259045"/>
    <xdr:sp macro="" textlink="">
      <xdr:nvSpPr>
        <xdr:cNvPr id="586" name="教育費平均値テキスト"/>
        <xdr:cNvSpPr txBox="1"/>
      </xdr:nvSpPr>
      <xdr:spPr>
        <a:xfrm>
          <a:off x="16370300" y="96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56700</xdr:rowOff>
    </xdr:from>
    <xdr:to>
      <xdr:col>23</xdr:col>
      <xdr:colOff>568325</xdr:colOff>
      <xdr:row>56</xdr:row>
      <xdr:rowOff>158300</xdr:rowOff>
    </xdr:to>
    <xdr:sp macro="" textlink="">
      <xdr:nvSpPr>
        <xdr:cNvPr id="587" name="フローチャート : 判断 586"/>
        <xdr:cNvSpPr/>
      </xdr:nvSpPr>
      <xdr:spPr>
        <a:xfrm>
          <a:off x="162687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69455</xdr:rowOff>
    </xdr:from>
    <xdr:to>
      <xdr:col>22</xdr:col>
      <xdr:colOff>365125</xdr:colOff>
      <xdr:row>51</xdr:row>
      <xdr:rowOff>116693</xdr:rowOff>
    </xdr:to>
    <xdr:cxnSp macro="">
      <xdr:nvCxnSpPr>
        <xdr:cNvPr id="588" name="直線コネクタ 587"/>
        <xdr:cNvCxnSpPr/>
      </xdr:nvCxnSpPr>
      <xdr:spPr>
        <a:xfrm flipV="1">
          <a:off x="14592300" y="8641955"/>
          <a:ext cx="889000" cy="2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130163</xdr:rowOff>
    </xdr:from>
    <xdr:to>
      <xdr:col>22</xdr:col>
      <xdr:colOff>415925</xdr:colOff>
      <xdr:row>57</xdr:row>
      <xdr:rowOff>60313</xdr:rowOff>
    </xdr:to>
    <xdr:sp macro="" textlink="">
      <xdr:nvSpPr>
        <xdr:cNvPr id="589" name="フローチャート : 判断 588"/>
        <xdr:cNvSpPr/>
      </xdr:nvSpPr>
      <xdr:spPr>
        <a:xfrm>
          <a:off x="15430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51440</xdr:rowOff>
    </xdr:from>
    <xdr:ext cx="534377" cy="259045"/>
    <xdr:sp macro="" textlink="">
      <xdr:nvSpPr>
        <xdr:cNvPr id="590" name="テキスト ボックス 589"/>
        <xdr:cNvSpPr txBox="1"/>
      </xdr:nvSpPr>
      <xdr:spPr>
        <a:xfrm>
          <a:off x="15214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116693</xdr:rowOff>
    </xdr:from>
    <xdr:to>
      <xdr:col>21</xdr:col>
      <xdr:colOff>161925</xdr:colOff>
      <xdr:row>56</xdr:row>
      <xdr:rowOff>54612</xdr:rowOff>
    </xdr:to>
    <xdr:cxnSp macro="">
      <xdr:nvCxnSpPr>
        <xdr:cNvPr id="591" name="直線コネクタ 590"/>
        <xdr:cNvCxnSpPr/>
      </xdr:nvCxnSpPr>
      <xdr:spPr>
        <a:xfrm flipV="1">
          <a:off x="13703300" y="8860643"/>
          <a:ext cx="889000" cy="79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137298</xdr:rowOff>
    </xdr:from>
    <xdr:to>
      <xdr:col>21</xdr:col>
      <xdr:colOff>212725</xdr:colOff>
      <xdr:row>57</xdr:row>
      <xdr:rowOff>67448</xdr:rowOff>
    </xdr:to>
    <xdr:sp macro="" textlink="">
      <xdr:nvSpPr>
        <xdr:cNvPr id="592" name="フローチャート : 判断 591"/>
        <xdr:cNvSpPr/>
      </xdr:nvSpPr>
      <xdr:spPr>
        <a:xfrm>
          <a:off x="14541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58575</xdr:rowOff>
    </xdr:from>
    <xdr:ext cx="534377" cy="259045"/>
    <xdr:sp macro="" textlink="">
      <xdr:nvSpPr>
        <xdr:cNvPr id="593" name="テキスト ボックス 592"/>
        <xdr:cNvSpPr txBox="1"/>
      </xdr:nvSpPr>
      <xdr:spPr>
        <a:xfrm>
          <a:off x="14325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163899</xdr:rowOff>
    </xdr:from>
    <xdr:to>
      <xdr:col>19</xdr:col>
      <xdr:colOff>644525</xdr:colOff>
      <xdr:row>56</xdr:row>
      <xdr:rowOff>54612</xdr:rowOff>
    </xdr:to>
    <xdr:cxnSp macro="">
      <xdr:nvCxnSpPr>
        <xdr:cNvPr id="594" name="直線コネクタ 593"/>
        <xdr:cNvCxnSpPr/>
      </xdr:nvCxnSpPr>
      <xdr:spPr>
        <a:xfrm>
          <a:off x="12814300" y="9422199"/>
          <a:ext cx="889000" cy="23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158313</xdr:rowOff>
    </xdr:from>
    <xdr:to>
      <xdr:col>20</xdr:col>
      <xdr:colOff>9525</xdr:colOff>
      <xdr:row>57</xdr:row>
      <xdr:rowOff>88463</xdr:rowOff>
    </xdr:to>
    <xdr:sp macro="" textlink="">
      <xdr:nvSpPr>
        <xdr:cNvPr id="595" name="フローチャート : 判断 594"/>
        <xdr:cNvSpPr/>
      </xdr:nvSpPr>
      <xdr:spPr>
        <a:xfrm>
          <a:off x="13652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79590</xdr:rowOff>
    </xdr:from>
    <xdr:ext cx="534377" cy="259045"/>
    <xdr:sp macro="" textlink="">
      <xdr:nvSpPr>
        <xdr:cNvPr id="596" name="テキスト ボックス 595"/>
        <xdr:cNvSpPr txBox="1"/>
      </xdr:nvSpPr>
      <xdr:spPr>
        <a:xfrm>
          <a:off x="13436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20744</xdr:rowOff>
    </xdr:from>
    <xdr:to>
      <xdr:col>18</xdr:col>
      <xdr:colOff>492125</xdr:colOff>
      <xdr:row>57</xdr:row>
      <xdr:rowOff>122344</xdr:rowOff>
    </xdr:to>
    <xdr:sp macro="" textlink="">
      <xdr:nvSpPr>
        <xdr:cNvPr id="597" name="フローチャート : 判断 596"/>
        <xdr:cNvSpPr/>
      </xdr:nvSpPr>
      <xdr:spPr>
        <a:xfrm>
          <a:off x="12763500" y="979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113471</xdr:rowOff>
    </xdr:from>
    <xdr:ext cx="534377" cy="259045"/>
    <xdr:sp macro="" textlink="">
      <xdr:nvSpPr>
        <xdr:cNvPr id="598" name="テキスト ボックス 597"/>
        <xdr:cNvSpPr txBox="1"/>
      </xdr:nvSpPr>
      <xdr:spPr>
        <a:xfrm>
          <a:off x="12547111" y="988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137657</xdr:rowOff>
    </xdr:from>
    <xdr:to>
      <xdr:col>23</xdr:col>
      <xdr:colOff>568325</xdr:colOff>
      <xdr:row>56</xdr:row>
      <xdr:rowOff>67807</xdr:rowOff>
    </xdr:to>
    <xdr:sp macro="" textlink="">
      <xdr:nvSpPr>
        <xdr:cNvPr id="604" name="円/楕円 603"/>
        <xdr:cNvSpPr/>
      </xdr:nvSpPr>
      <xdr:spPr>
        <a:xfrm>
          <a:off x="16268700" y="95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160534</xdr:rowOff>
    </xdr:from>
    <xdr:ext cx="534377" cy="259045"/>
    <xdr:sp macro="" textlink="">
      <xdr:nvSpPr>
        <xdr:cNvPr id="605" name="教育費該当値テキスト"/>
        <xdr:cNvSpPr txBox="1"/>
      </xdr:nvSpPr>
      <xdr:spPr>
        <a:xfrm>
          <a:off x="16370300" y="941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56,514</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18655</xdr:rowOff>
    </xdr:from>
    <xdr:to>
      <xdr:col>22</xdr:col>
      <xdr:colOff>415925</xdr:colOff>
      <xdr:row>50</xdr:row>
      <xdr:rowOff>120255</xdr:rowOff>
    </xdr:to>
    <xdr:sp macro="" textlink="">
      <xdr:nvSpPr>
        <xdr:cNvPr id="606" name="円/楕円 605"/>
        <xdr:cNvSpPr/>
      </xdr:nvSpPr>
      <xdr:spPr>
        <a:xfrm>
          <a:off x="15430500" y="85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48</xdr:row>
      <xdr:rowOff>136782</xdr:rowOff>
    </xdr:from>
    <xdr:ext cx="599010" cy="259045"/>
    <xdr:sp macro="" textlink="">
      <xdr:nvSpPr>
        <xdr:cNvPr id="607" name="テキスト ボックス 606"/>
        <xdr:cNvSpPr txBox="1"/>
      </xdr:nvSpPr>
      <xdr:spPr>
        <a:xfrm>
          <a:off x="15181794" y="836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116,302</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65893</xdr:rowOff>
    </xdr:from>
    <xdr:to>
      <xdr:col>21</xdr:col>
      <xdr:colOff>212725</xdr:colOff>
      <xdr:row>51</xdr:row>
      <xdr:rowOff>167493</xdr:rowOff>
    </xdr:to>
    <xdr:sp macro="" textlink="">
      <xdr:nvSpPr>
        <xdr:cNvPr id="608" name="円/楕円 607"/>
        <xdr:cNvSpPr/>
      </xdr:nvSpPr>
      <xdr:spPr>
        <a:xfrm>
          <a:off x="14541500" y="88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12570</xdr:rowOff>
    </xdr:from>
    <xdr:ext cx="599010" cy="259045"/>
    <xdr:sp macro="" textlink="">
      <xdr:nvSpPr>
        <xdr:cNvPr id="609" name="テキスト ボックス 608"/>
        <xdr:cNvSpPr txBox="1"/>
      </xdr:nvSpPr>
      <xdr:spPr>
        <a:xfrm>
          <a:off x="14292794" y="858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102,909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3812</xdr:rowOff>
    </xdr:from>
    <xdr:to>
      <xdr:col>20</xdr:col>
      <xdr:colOff>9525</xdr:colOff>
      <xdr:row>56</xdr:row>
      <xdr:rowOff>105412</xdr:rowOff>
    </xdr:to>
    <xdr:sp macro="" textlink="">
      <xdr:nvSpPr>
        <xdr:cNvPr id="610" name="円/楕円 609"/>
        <xdr:cNvSpPr/>
      </xdr:nvSpPr>
      <xdr:spPr>
        <a:xfrm>
          <a:off x="13652500" y="960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121939</xdr:rowOff>
    </xdr:from>
    <xdr:ext cx="534377" cy="259045"/>
    <xdr:sp macro="" textlink="">
      <xdr:nvSpPr>
        <xdr:cNvPr id="611" name="テキスト ボックス 610"/>
        <xdr:cNvSpPr txBox="1"/>
      </xdr:nvSpPr>
      <xdr:spPr>
        <a:xfrm>
          <a:off x="13436111" y="938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113099</xdr:rowOff>
    </xdr:from>
    <xdr:to>
      <xdr:col>18</xdr:col>
      <xdr:colOff>492125</xdr:colOff>
      <xdr:row>55</xdr:row>
      <xdr:rowOff>43249</xdr:rowOff>
    </xdr:to>
    <xdr:sp macro="" textlink="">
      <xdr:nvSpPr>
        <xdr:cNvPr id="612" name="円/楕円 611"/>
        <xdr:cNvSpPr/>
      </xdr:nvSpPr>
      <xdr:spPr>
        <a:xfrm>
          <a:off x="12763500" y="93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59776</xdr:rowOff>
    </xdr:from>
    <xdr:ext cx="534377" cy="259045"/>
    <xdr:sp macro="" textlink="">
      <xdr:nvSpPr>
        <xdr:cNvPr id="613" name="テキスト ボックス 612"/>
        <xdr:cNvSpPr txBox="1"/>
      </xdr:nvSpPr>
      <xdr:spPr>
        <a:xfrm>
          <a:off x="12547111" y="914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9" name="テキスト ボックス 62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1" name="テキスト ボックス 63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5" name="直線コネクタ 634"/>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8"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9" name="直線コネクタ 638"/>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149465</xdr:rowOff>
    </xdr:from>
    <xdr:to>
      <xdr:col>23</xdr:col>
      <xdr:colOff>517525</xdr:colOff>
      <xdr:row>78</xdr:row>
      <xdr:rowOff>52521</xdr:rowOff>
    </xdr:to>
    <xdr:cxnSp macro="">
      <xdr:nvCxnSpPr>
        <xdr:cNvPr id="640" name="直線コネクタ 639"/>
        <xdr:cNvCxnSpPr/>
      </xdr:nvCxnSpPr>
      <xdr:spPr>
        <a:xfrm>
          <a:off x="15481300" y="13351115"/>
          <a:ext cx="838200" cy="7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11036</xdr:rowOff>
    </xdr:from>
    <xdr:ext cx="469744" cy="259045"/>
    <xdr:sp macro="" textlink="">
      <xdr:nvSpPr>
        <xdr:cNvPr id="641" name="災害復旧費平均値テキスト"/>
        <xdr:cNvSpPr txBox="1"/>
      </xdr:nvSpPr>
      <xdr:spPr>
        <a:xfrm>
          <a:off x="16370300" y="13384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2" name="フローチャート : 判断 641"/>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74952</xdr:rowOff>
    </xdr:from>
    <xdr:to>
      <xdr:col>22</xdr:col>
      <xdr:colOff>365125</xdr:colOff>
      <xdr:row>77</xdr:row>
      <xdr:rowOff>149465</xdr:rowOff>
    </xdr:to>
    <xdr:cxnSp macro="">
      <xdr:nvCxnSpPr>
        <xdr:cNvPr id="643" name="直線コネクタ 642"/>
        <xdr:cNvCxnSpPr/>
      </xdr:nvCxnSpPr>
      <xdr:spPr>
        <a:xfrm>
          <a:off x="14592300" y="13276602"/>
          <a:ext cx="889000" cy="7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4" name="フローチャート : 判断 643"/>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5" name="テキスト ボックス 644"/>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32359</xdr:rowOff>
    </xdr:from>
    <xdr:to>
      <xdr:col>21</xdr:col>
      <xdr:colOff>161925</xdr:colOff>
      <xdr:row>77</xdr:row>
      <xdr:rowOff>74952</xdr:rowOff>
    </xdr:to>
    <xdr:cxnSp macro="">
      <xdr:nvCxnSpPr>
        <xdr:cNvPr id="646" name="直線コネクタ 645"/>
        <xdr:cNvCxnSpPr/>
      </xdr:nvCxnSpPr>
      <xdr:spPr>
        <a:xfrm>
          <a:off x="13703300" y="13062559"/>
          <a:ext cx="889000" cy="2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7" name="フローチャート : 判断 646"/>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8" name="テキスト ボックス 647"/>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32359</xdr:rowOff>
    </xdr:from>
    <xdr:to>
      <xdr:col>19</xdr:col>
      <xdr:colOff>644525</xdr:colOff>
      <xdr:row>76</xdr:row>
      <xdr:rowOff>166619</xdr:rowOff>
    </xdr:to>
    <xdr:cxnSp macro="">
      <xdr:nvCxnSpPr>
        <xdr:cNvPr id="649" name="直線コネクタ 648"/>
        <xdr:cNvCxnSpPr/>
      </xdr:nvCxnSpPr>
      <xdr:spPr>
        <a:xfrm flipV="1">
          <a:off x="12814300" y="13062559"/>
          <a:ext cx="889000" cy="13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50" name="フローチャート : 判断 649"/>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51" name="テキスト ボックス 650"/>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2" name="フローチャート : 判断 651"/>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3" name="テキスト ボックス 652"/>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1721</xdr:rowOff>
    </xdr:from>
    <xdr:to>
      <xdr:col>23</xdr:col>
      <xdr:colOff>568325</xdr:colOff>
      <xdr:row>78</xdr:row>
      <xdr:rowOff>103321</xdr:rowOff>
    </xdr:to>
    <xdr:sp macro="" textlink="">
      <xdr:nvSpPr>
        <xdr:cNvPr id="659" name="円/楕円 658"/>
        <xdr:cNvSpPr/>
      </xdr:nvSpPr>
      <xdr:spPr>
        <a:xfrm>
          <a:off x="16268700" y="133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132548</xdr:rowOff>
    </xdr:from>
    <xdr:ext cx="469744" cy="259045"/>
    <xdr:sp macro="" textlink="">
      <xdr:nvSpPr>
        <xdr:cNvPr id="660" name="災害復旧費該当値テキスト"/>
        <xdr:cNvSpPr txBox="1"/>
      </xdr:nvSpPr>
      <xdr:spPr>
        <a:xfrm>
          <a:off x="16370300" y="1316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98665</xdr:rowOff>
    </xdr:from>
    <xdr:to>
      <xdr:col>22</xdr:col>
      <xdr:colOff>415925</xdr:colOff>
      <xdr:row>78</xdr:row>
      <xdr:rowOff>28815</xdr:rowOff>
    </xdr:to>
    <xdr:sp macro="" textlink="">
      <xdr:nvSpPr>
        <xdr:cNvPr id="661" name="円/楕円 660"/>
        <xdr:cNvSpPr/>
      </xdr:nvSpPr>
      <xdr:spPr>
        <a:xfrm>
          <a:off x="15430500" y="133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45342</xdr:rowOff>
    </xdr:from>
    <xdr:ext cx="534377" cy="259045"/>
    <xdr:sp macro="" textlink="">
      <xdr:nvSpPr>
        <xdr:cNvPr id="662" name="テキスト ボックス 661"/>
        <xdr:cNvSpPr txBox="1"/>
      </xdr:nvSpPr>
      <xdr:spPr>
        <a:xfrm>
          <a:off x="15214111" y="1307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24152</xdr:rowOff>
    </xdr:from>
    <xdr:to>
      <xdr:col>21</xdr:col>
      <xdr:colOff>212725</xdr:colOff>
      <xdr:row>77</xdr:row>
      <xdr:rowOff>125752</xdr:rowOff>
    </xdr:to>
    <xdr:sp macro="" textlink="">
      <xdr:nvSpPr>
        <xdr:cNvPr id="663" name="円/楕円 662"/>
        <xdr:cNvSpPr/>
      </xdr:nvSpPr>
      <xdr:spPr>
        <a:xfrm>
          <a:off x="14541500" y="132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142279</xdr:rowOff>
    </xdr:from>
    <xdr:ext cx="534377" cy="259045"/>
    <xdr:sp macro="" textlink="">
      <xdr:nvSpPr>
        <xdr:cNvPr id="664" name="テキスト ボックス 663"/>
        <xdr:cNvSpPr txBox="1"/>
      </xdr:nvSpPr>
      <xdr:spPr>
        <a:xfrm>
          <a:off x="14325111" y="1300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153009</xdr:rowOff>
    </xdr:from>
    <xdr:to>
      <xdr:col>20</xdr:col>
      <xdr:colOff>9525</xdr:colOff>
      <xdr:row>76</xdr:row>
      <xdr:rowOff>83159</xdr:rowOff>
    </xdr:to>
    <xdr:sp macro="" textlink="">
      <xdr:nvSpPr>
        <xdr:cNvPr id="665" name="円/楕円 664"/>
        <xdr:cNvSpPr/>
      </xdr:nvSpPr>
      <xdr:spPr>
        <a:xfrm>
          <a:off x="13652500" y="130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99685</xdr:rowOff>
    </xdr:from>
    <xdr:ext cx="534377" cy="259045"/>
    <xdr:sp macro="" textlink="">
      <xdr:nvSpPr>
        <xdr:cNvPr id="666" name="テキスト ボックス 665"/>
        <xdr:cNvSpPr txBox="1"/>
      </xdr:nvSpPr>
      <xdr:spPr>
        <a:xfrm>
          <a:off x="13436111" y="1278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115819</xdr:rowOff>
    </xdr:from>
    <xdr:to>
      <xdr:col>18</xdr:col>
      <xdr:colOff>492125</xdr:colOff>
      <xdr:row>77</xdr:row>
      <xdr:rowOff>45969</xdr:rowOff>
    </xdr:to>
    <xdr:sp macro="" textlink="">
      <xdr:nvSpPr>
        <xdr:cNvPr id="667" name="円/楕円 666"/>
        <xdr:cNvSpPr/>
      </xdr:nvSpPr>
      <xdr:spPr>
        <a:xfrm>
          <a:off x="12763500" y="131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62497</xdr:rowOff>
    </xdr:from>
    <xdr:ext cx="534377" cy="259045"/>
    <xdr:sp macro="" textlink="">
      <xdr:nvSpPr>
        <xdr:cNvPr id="668" name="テキスト ボックス 667"/>
        <xdr:cNvSpPr txBox="1"/>
      </xdr:nvSpPr>
      <xdr:spPr>
        <a:xfrm>
          <a:off x="12547111" y="12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2" name="直線コネクタ 691"/>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3"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4" name="直線コネクタ 693"/>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5"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6" name="直線コネクタ 695"/>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147917</xdr:rowOff>
    </xdr:from>
    <xdr:to>
      <xdr:col>23</xdr:col>
      <xdr:colOff>517525</xdr:colOff>
      <xdr:row>93</xdr:row>
      <xdr:rowOff>159093</xdr:rowOff>
    </xdr:to>
    <xdr:cxnSp macro="">
      <xdr:nvCxnSpPr>
        <xdr:cNvPr id="697" name="直線コネクタ 696"/>
        <xdr:cNvCxnSpPr/>
      </xdr:nvCxnSpPr>
      <xdr:spPr>
        <a:xfrm>
          <a:off x="15481300" y="16092767"/>
          <a:ext cx="8382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8"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9" name="フローチャート : 判断 698"/>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147917</xdr:rowOff>
    </xdr:from>
    <xdr:to>
      <xdr:col>22</xdr:col>
      <xdr:colOff>365125</xdr:colOff>
      <xdr:row>93</xdr:row>
      <xdr:rowOff>148031</xdr:rowOff>
    </xdr:to>
    <xdr:cxnSp macro="">
      <xdr:nvCxnSpPr>
        <xdr:cNvPr id="700" name="直線コネクタ 699"/>
        <xdr:cNvCxnSpPr/>
      </xdr:nvCxnSpPr>
      <xdr:spPr>
        <a:xfrm flipV="1">
          <a:off x="14592300" y="160927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701" name="フローチャート : 判断 700"/>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2" name="テキスト ボックス 701"/>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135776</xdr:rowOff>
    </xdr:from>
    <xdr:to>
      <xdr:col>21</xdr:col>
      <xdr:colOff>161925</xdr:colOff>
      <xdr:row>93</xdr:row>
      <xdr:rowOff>148031</xdr:rowOff>
    </xdr:to>
    <xdr:cxnSp macro="">
      <xdr:nvCxnSpPr>
        <xdr:cNvPr id="703" name="直線コネクタ 702"/>
        <xdr:cNvCxnSpPr/>
      </xdr:nvCxnSpPr>
      <xdr:spPr>
        <a:xfrm>
          <a:off x="13703300" y="16080626"/>
          <a:ext cx="8890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4" name="フローチャート : 判断 703"/>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5" name="テキスト ボックス 704"/>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135776</xdr:rowOff>
    </xdr:from>
    <xdr:to>
      <xdr:col>19</xdr:col>
      <xdr:colOff>644525</xdr:colOff>
      <xdr:row>94</xdr:row>
      <xdr:rowOff>6680</xdr:rowOff>
    </xdr:to>
    <xdr:cxnSp macro="">
      <xdr:nvCxnSpPr>
        <xdr:cNvPr id="706" name="直線コネクタ 705"/>
        <xdr:cNvCxnSpPr/>
      </xdr:nvCxnSpPr>
      <xdr:spPr>
        <a:xfrm flipV="1">
          <a:off x="12814300" y="16080626"/>
          <a:ext cx="8890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7" name="フローチャート : 判断 706"/>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8" name="テキスト ボックス 707"/>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9" name="フローチャート : 判断 708"/>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10" name="テキスト ボックス 709"/>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108293</xdr:rowOff>
    </xdr:from>
    <xdr:to>
      <xdr:col>23</xdr:col>
      <xdr:colOff>568325</xdr:colOff>
      <xdr:row>94</xdr:row>
      <xdr:rowOff>38443</xdr:rowOff>
    </xdr:to>
    <xdr:sp macro="" textlink="">
      <xdr:nvSpPr>
        <xdr:cNvPr id="716" name="円/楕円 715"/>
        <xdr:cNvSpPr/>
      </xdr:nvSpPr>
      <xdr:spPr>
        <a:xfrm>
          <a:off x="16268700" y="160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131170</xdr:rowOff>
    </xdr:from>
    <xdr:ext cx="534377" cy="259045"/>
    <xdr:sp macro="" textlink="">
      <xdr:nvSpPr>
        <xdr:cNvPr id="717" name="公債費該当値テキスト"/>
        <xdr:cNvSpPr txBox="1"/>
      </xdr:nvSpPr>
      <xdr:spPr>
        <a:xfrm>
          <a:off x="16370300" y="159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97117</xdr:rowOff>
    </xdr:from>
    <xdr:to>
      <xdr:col>22</xdr:col>
      <xdr:colOff>415925</xdr:colOff>
      <xdr:row>94</xdr:row>
      <xdr:rowOff>27267</xdr:rowOff>
    </xdr:to>
    <xdr:sp macro="" textlink="">
      <xdr:nvSpPr>
        <xdr:cNvPr id="718" name="円/楕円 717"/>
        <xdr:cNvSpPr/>
      </xdr:nvSpPr>
      <xdr:spPr>
        <a:xfrm>
          <a:off x="15430500" y="160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43794</xdr:rowOff>
    </xdr:from>
    <xdr:ext cx="534377" cy="259045"/>
    <xdr:sp macro="" textlink="">
      <xdr:nvSpPr>
        <xdr:cNvPr id="719" name="テキスト ボックス 718"/>
        <xdr:cNvSpPr txBox="1"/>
      </xdr:nvSpPr>
      <xdr:spPr>
        <a:xfrm>
          <a:off x="15214111" y="1581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97231</xdr:rowOff>
    </xdr:from>
    <xdr:to>
      <xdr:col>21</xdr:col>
      <xdr:colOff>212725</xdr:colOff>
      <xdr:row>94</xdr:row>
      <xdr:rowOff>27381</xdr:rowOff>
    </xdr:to>
    <xdr:sp macro="" textlink="">
      <xdr:nvSpPr>
        <xdr:cNvPr id="720" name="円/楕円 719"/>
        <xdr:cNvSpPr/>
      </xdr:nvSpPr>
      <xdr:spPr>
        <a:xfrm>
          <a:off x="14541500" y="1604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43908</xdr:rowOff>
    </xdr:from>
    <xdr:ext cx="534377" cy="259045"/>
    <xdr:sp macro="" textlink="">
      <xdr:nvSpPr>
        <xdr:cNvPr id="721" name="テキスト ボックス 720"/>
        <xdr:cNvSpPr txBox="1"/>
      </xdr:nvSpPr>
      <xdr:spPr>
        <a:xfrm>
          <a:off x="14325111" y="158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84976</xdr:rowOff>
    </xdr:from>
    <xdr:to>
      <xdr:col>20</xdr:col>
      <xdr:colOff>9525</xdr:colOff>
      <xdr:row>94</xdr:row>
      <xdr:rowOff>15126</xdr:rowOff>
    </xdr:to>
    <xdr:sp macro="" textlink="">
      <xdr:nvSpPr>
        <xdr:cNvPr id="722" name="円/楕円 721"/>
        <xdr:cNvSpPr/>
      </xdr:nvSpPr>
      <xdr:spPr>
        <a:xfrm>
          <a:off x="13652500" y="160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31653</xdr:rowOff>
    </xdr:from>
    <xdr:ext cx="534377" cy="259045"/>
    <xdr:sp macro="" textlink="">
      <xdr:nvSpPr>
        <xdr:cNvPr id="723" name="テキスト ボックス 722"/>
        <xdr:cNvSpPr txBox="1"/>
      </xdr:nvSpPr>
      <xdr:spPr>
        <a:xfrm>
          <a:off x="13436111" y="158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127330</xdr:rowOff>
    </xdr:from>
    <xdr:to>
      <xdr:col>18</xdr:col>
      <xdr:colOff>492125</xdr:colOff>
      <xdr:row>94</xdr:row>
      <xdr:rowOff>57480</xdr:rowOff>
    </xdr:to>
    <xdr:sp macro="" textlink="">
      <xdr:nvSpPr>
        <xdr:cNvPr id="724" name="円/楕円 723"/>
        <xdr:cNvSpPr/>
      </xdr:nvSpPr>
      <xdr:spPr>
        <a:xfrm>
          <a:off x="12763500" y="160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74007</xdr:rowOff>
    </xdr:from>
    <xdr:ext cx="534377" cy="259045"/>
    <xdr:sp macro="" textlink="">
      <xdr:nvSpPr>
        <xdr:cNvPr id="725" name="テキスト ボックス 724"/>
        <xdr:cNvSpPr txBox="1"/>
      </xdr:nvSpPr>
      <xdr:spPr>
        <a:xfrm>
          <a:off x="12547111" y="158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7" name="直線コネクタ 746"/>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8"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50"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51" name="直線コネクタ 750"/>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3"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4" name="フローチャート : 判断 753"/>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6" name="フローチャート : 判断 755"/>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7" name="テキスト ボックス 756"/>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9" name="フローチャート : 判断 758"/>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60" name="テキスト ボックス 759"/>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2" name="フローチャート : 判断 761"/>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3" name="テキスト ボックス 762"/>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4" name="フローチャート : 判断 763"/>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5" name="テキスト ボックス 764"/>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1" name="円/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2"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3" name="円/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4" name="テキスト ボックス 77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5" name="円/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6" name="テキスト ボックス 77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7" name="円/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8" name="テキスト ボックス 77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9" name="円/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0" name="テキスト ボックス 77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1" name="直線コネクタ 79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2" name="テキスト ボックス 79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3" name="直線コネクタ 79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4" name="テキスト ボックス 793"/>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5" name="直線コネクタ 79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6" name="テキスト ボックス 795"/>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7" name="直線コネクタ 79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8" name="テキスト ボックス 797"/>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9" name="直線コネクタ 79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800" name="テキスト ボックス 79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1" name="直線コネクタ 80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2" name="テキスト ボックス 80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4" name="テキスト ボックス 80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6" name="直線コネクタ 80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10" name="直線コネクタ 80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1" name="直線コネクタ 81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フローチャート : 判断 81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4" name="直線コネクタ 81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5" name="フローチャート : 判断 814"/>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6" name="テキスト ボックス 81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7" name="直線コネクタ 81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8" name="フローチャート : 判断 817"/>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9" name="テキスト ボックス 81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20" name="直線コネクタ 81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1" name="フローチャート : 判断 820"/>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2" name="テキスト ボックス 82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3" name="フローチャート : 判断 822"/>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4" name="テキスト ボックス 823"/>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30" name="円/楕円 82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2" name="円/楕円 83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3" name="テキスト ボックス 832"/>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4" name="円/楕円 83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5" name="テキスト ボックス 834"/>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6" name="円/楕円 83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7" name="テキスト ボックス 836"/>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8" name="円/楕円 83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9" name="テキスト ボックス 83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衛生費は、住民一人当たり</a:t>
          </a:r>
          <a:r>
            <a:rPr kumimoji="1" lang="en-US" altLang="ja-JP" sz="1300">
              <a:latin typeface="ＭＳ Ｐゴシック"/>
            </a:rPr>
            <a:t>72,922</a:t>
          </a:r>
          <a:r>
            <a:rPr kumimoji="1" lang="ja-JP" altLang="en-US" sz="1300">
              <a:latin typeface="ＭＳ Ｐゴシック"/>
            </a:rPr>
            <a:t>円となっており、類似団体平均に比べコストが高い状況となっている。主な要因としては、一般廃棄物焼却施設基幹的改良事業や、し尿処理施設建設に伴う紀南環境広域施設組合負担金の増加に伴うものであり、前年に比べ</a:t>
          </a:r>
          <a:r>
            <a:rPr kumimoji="1" lang="en-US" altLang="ja-JP" sz="1300">
              <a:latin typeface="ＭＳ Ｐゴシック"/>
            </a:rPr>
            <a:t>19,387</a:t>
          </a:r>
          <a:r>
            <a:rPr kumimoji="1" lang="ja-JP" altLang="en-US" sz="1300">
              <a:latin typeface="ＭＳ Ｐゴシック"/>
            </a:rPr>
            <a:t>円の増加となっている。</a:t>
          </a:r>
          <a:endParaRPr kumimoji="1" lang="en-US" altLang="ja-JP" sz="1300">
            <a:latin typeface="ＭＳ Ｐゴシック"/>
          </a:endParaRPr>
        </a:p>
        <a:p>
          <a:r>
            <a:rPr kumimoji="1" lang="ja-JP" altLang="en-US" sz="1300">
              <a:latin typeface="ＭＳ Ｐゴシック"/>
            </a:rPr>
            <a:t>消防費は、住民一人当たり</a:t>
          </a:r>
          <a:r>
            <a:rPr kumimoji="1" lang="en-US" altLang="ja-JP" sz="1300">
              <a:latin typeface="ＭＳ Ｐゴシック"/>
            </a:rPr>
            <a:t>47,995</a:t>
          </a:r>
          <a:r>
            <a:rPr kumimoji="1" lang="ja-JP" altLang="en-US" sz="1300">
              <a:latin typeface="ＭＳ Ｐゴシック"/>
            </a:rPr>
            <a:t>円となっており、前年に比べ</a:t>
          </a:r>
          <a:r>
            <a:rPr kumimoji="1" lang="en-US" altLang="ja-JP" sz="1300">
              <a:latin typeface="ＭＳ Ｐゴシック"/>
            </a:rPr>
            <a:t>20,386</a:t>
          </a:r>
          <a:r>
            <a:rPr kumimoji="1" lang="ja-JP" altLang="en-US" sz="1300">
              <a:latin typeface="ＭＳ Ｐゴシック"/>
            </a:rPr>
            <a:t>円の増加となっている。主な要因としては、消防庁舎建設事業や消防救急デジタル無線整備事業に伴うものである。事業終了に伴い、今後は減少の見込みである。</a:t>
          </a:r>
          <a:endParaRPr kumimoji="1" lang="en-US" altLang="ja-JP" sz="1300">
            <a:latin typeface="ＭＳ Ｐゴシック"/>
          </a:endParaRPr>
        </a:p>
        <a:p>
          <a:r>
            <a:rPr kumimoji="1" lang="ja-JP" altLang="en-US" sz="1300">
              <a:latin typeface="ＭＳ Ｐゴシック"/>
            </a:rPr>
            <a:t>教育費は、住民一人当たり</a:t>
          </a:r>
          <a:r>
            <a:rPr kumimoji="1" lang="en-US" altLang="ja-JP" sz="1300">
              <a:latin typeface="ＭＳ Ｐゴシック"/>
            </a:rPr>
            <a:t>56,514</a:t>
          </a:r>
          <a:r>
            <a:rPr kumimoji="1" lang="ja-JP" altLang="en-US" sz="1300">
              <a:latin typeface="ＭＳ Ｐゴシック"/>
            </a:rPr>
            <a:t>円となっており、前年に比べ</a:t>
          </a:r>
          <a:r>
            <a:rPr kumimoji="1" lang="en-US" altLang="ja-JP" sz="1300">
              <a:latin typeface="ＭＳ Ｐゴシック"/>
            </a:rPr>
            <a:t>59,788</a:t>
          </a:r>
          <a:r>
            <a:rPr kumimoji="1" lang="ja-JP" altLang="en-US" sz="1300">
              <a:latin typeface="ＭＳ Ｐゴシック"/>
            </a:rPr>
            <a:t>円の減少のなっている。主な要因としては、平成</a:t>
          </a:r>
          <a:r>
            <a:rPr kumimoji="1" lang="en-US" altLang="ja-JP" sz="1300">
              <a:latin typeface="ＭＳ Ｐゴシック"/>
            </a:rPr>
            <a:t>27</a:t>
          </a:r>
          <a:r>
            <a:rPr kumimoji="1" lang="ja-JP" altLang="en-US" sz="1300">
              <a:latin typeface="ＭＳ Ｐゴシック"/>
            </a:rPr>
            <a:t>年開催の「紀の国わかやま国体」の会場となる三四六総合運動公園整備事業や会津小学校建築事業の終了に伴うものである。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財政調整基金については、平成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年度からは国の経済対策関連臨時交付金等により財源確保が図られたことなどから、平成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年度及び平成</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年度には積立を行った。また平成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年度は地域基盤整備基金の廃止に伴い取り崩した金額を平成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年度からの新基金造成のために積み替えたことや、平成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年度で新基金造成のためのために取り崩したことにより財政調整基金残高が大きく増減している。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実質単年度収支は新基金造成のため等に財政調整基金を取り崩したことから、大きく減少となり▲</a:t>
          </a:r>
          <a:r>
            <a:rPr kumimoji="1" lang="en-US" altLang="ja-JP" sz="1050">
              <a:latin typeface="ＭＳ ゴシック" pitchFamily="49" charset="-128"/>
              <a:ea typeface="ＭＳ ゴシック" pitchFamily="49" charset="-128"/>
            </a:rPr>
            <a:t>2.69</a:t>
          </a:r>
          <a:r>
            <a:rPr kumimoji="1" lang="ja-JP" altLang="en-US" sz="1050">
              <a:latin typeface="ＭＳ ゴシック" pitchFamily="49" charset="-128"/>
              <a:ea typeface="ＭＳ ゴシック" pitchFamily="49" charset="-128"/>
            </a:rPr>
            <a:t>％となっている。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今後においては、普通交付税の合併算定替えの段階的縮減などにより、さらに厳しい財政運営となることから、各種基金の運用、人件費や公債費等の抑制など、更なる財政健全化に取り組む必要がある。</a:t>
          </a:r>
          <a:endParaRPr kumimoji="1" lang="en-US" altLang="ja-JP"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実質赤字比率については、同和対策住宅資金等貸付事業特別会計、駐車場事業特別会計及び木材加工事業特別会計について、赤字での推移となっており、水道事業会計及び一般会計等は黒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において、財源確保や歳出節減など地方財政改革を推進することが求められる中、さらに厳しい財政運営となることが予想されるため、安定財源の確保等、財政基盤の強化に向け積極的な取組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48106454</v>
      </c>
      <c r="BO4" s="409"/>
      <c r="BP4" s="409"/>
      <c r="BQ4" s="409"/>
      <c r="BR4" s="409"/>
      <c r="BS4" s="409"/>
      <c r="BT4" s="409"/>
      <c r="BU4" s="410"/>
      <c r="BV4" s="408">
        <v>51945735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5.0999999999999996</v>
      </c>
      <c r="CU4" s="586"/>
      <c r="CV4" s="586"/>
      <c r="CW4" s="586"/>
      <c r="CX4" s="586"/>
      <c r="CY4" s="586"/>
      <c r="CZ4" s="586"/>
      <c r="DA4" s="587"/>
      <c r="DB4" s="585">
        <v>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46679535</v>
      </c>
      <c r="BO5" s="414"/>
      <c r="BP5" s="414"/>
      <c r="BQ5" s="414"/>
      <c r="BR5" s="414"/>
      <c r="BS5" s="414"/>
      <c r="BT5" s="414"/>
      <c r="BU5" s="415"/>
      <c r="BV5" s="413">
        <v>50821575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88.8</v>
      </c>
      <c r="CU5" s="384"/>
      <c r="CV5" s="384"/>
      <c r="CW5" s="384"/>
      <c r="CX5" s="384"/>
      <c r="CY5" s="384"/>
      <c r="CZ5" s="384"/>
      <c r="DA5" s="385"/>
      <c r="DB5" s="383">
        <v>90.6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1426919</v>
      </c>
      <c r="BO6" s="414"/>
      <c r="BP6" s="414"/>
      <c r="BQ6" s="414"/>
      <c r="BR6" s="414"/>
      <c r="BS6" s="414"/>
      <c r="BT6" s="414"/>
      <c r="BU6" s="415"/>
      <c r="BV6" s="413">
        <v>1124160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94.4</v>
      </c>
      <c r="CU6" s="560"/>
      <c r="CV6" s="560"/>
      <c r="CW6" s="560"/>
      <c r="CX6" s="560"/>
      <c r="CY6" s="560"/>
      <c r="CZ6" s="560"/>
      <c r="DA6" s="561"/>
      <c r="DB6" s="559">
        <v>96.7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175055</v>
      </c>
      <c r="BO7" s="414"/>
      <c r="BP7" s="414"/>
      <c r="BQ7" s="414"/>
      <c r="BR7" s="414"/>
      <c r="BS7" s="414"/>
      <c r="BT7" s="414"/>
      <c r="BU7" s="415"/>
      <c r="BV7" s="413">
        <v>155098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24507124</v>
      </c>
      <c r="CU7" s="414"/>
      <c r="CV7" s="414"/>
      <c r="CW7" s="414"/>
      <c r="CX7" s="414"/>
      <c r="CY7" s="414"/>
      <c r="CZ7" s="414"/>
      <c r="DA7" s="415"/>
      <c r="DB7" s="413">
        <v>24315395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1251864</v>
      </c>
      <c r="BO8" s="414"/>
      <c r="BP8" s="414"/>
      <c r="BQ8" s="414"/>
      <c r="BR8" s="414"/>
      <c r="BS8" s="414"/>
      <c r="BT8" s="414"/>
      <c r="BU8" s="415"/>
      <c r="BV8" s="413">
        <v>969062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0.38</v>
      </c>
      <c r="CU8" s="523"/>
      <c r="CV8" s="523"/>
      <c r="CW8" s="523"/>
      <c r="CX8" s="523"/>
      <c r="CY8" s="523"/>
      <c r="CZ8" s="523"/>
      <c r="DA8" s="524"/>
      <c r="DB8" s="522">
        <v>0.38</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74770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282802</v>
      </c>
      <c r="BO9" s="414"/>
      <c r="BP9" s="414"/>
      <c r="BQ9" s="414"/>
      <c r="BR9" s="414"/>
      <c r="BS9" s="414"/>
      <c r="BT9" s="414"/>
      <c r="BU9" s="415"/>
      <c r="BV9" s="413">
        <v>-100915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18.2</v>
      </c>
      <c r="CU9" s="384"/>
      <c r="CV9" s="384"/>
      <c r="CW9" s="384"/>
      <c r="CX9" s="384"/>
      <c r="CY9" s="384"/>
      <c r="CZ9" s="384"/>
      <c r="DA9" s="385"/>
      <c r="DB9" s="383">
        <v>18.5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79119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91</v>
      </c>
      <c r="AV10" s="471"/>
      <c r="AW10" s="471"/>
      <c r="AX10" s="471"/>
      <c r="AY10" s="393" t="s">
        <v>102</v>
      </c>
      <c r="AZ10" s="394"/>
      <c r="BA10" s="394"/>
      <c r="BB10" s="394"/>
      <c r="BC10" s="394"/>
      <c r="BD10" s="394"/>
      <c r="BE10" s="394"/>
      <c r="BF10" s="394"/>
      <c r="BG10" s="394"/>
      <c r="BH10" s="394"/>
      <c r="BI10" s="394"/>
      <c r="BJ10" s="394"/>
      <c r="BK10" s="394"/>
      <c r="BL10" s="394"/>
      <c r="BM10" s="395"/>
      <c r="BN10" s="413">
        <v>857</v>
      </c>
      <c r="BO10" s="414"/>
      <c r="BP10" s="414"/>
      <c r="BQ10" s="414"/>
      <c r="BR10" s="414"/>
      <c r="BS10" s="414"/>
      <c r="BT10" s="414"/>
      <c r="BU10" s="415"/>
      <c r="BV10" s="413">
        <v>1132219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3600</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77486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943016</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77227</v>
      </c>
      <c r="S13" s="515"/>
      <c r="T13" s="515"/>
      <c r="U13" s="515"/>
      <c r="V13" s="516"/>
      <c r="W13" s="502" t="s">
        <v>120</v>
      </c>
      <c r="X13" s="426"/>
      <c r="Y13" s="426"/>
      <c r="Z13" s="426"/>
      <c r="AA13" s="426"/>
      <c r="AB13" s="427"/>
      <c r="AC13" s="389">
        <v>4807</v>
      </c>
      <c r="AD13" s="390"/>
      <c r="AE13" s="390"/>
      <c r="AF13" s="390"/>
      <c r="AG13" s="391"/>
      <c r="AH13" s="389">
        <v>5705</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-659357</v>
      </c>
      <c r="BO13" s="414"/>
      <c r="BP13" s="414"/>
      <c r="BQ13" s="414"/>
      <c r="BR13" s="414"/>
      <c r="BS13" s="414"/>
      <c r="BT13" s="414"/>
      <c r="BU13" s="415"/>
      <c r="BV13" s="413">
        <v>1034904</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9.1999999999999993</v>
      </c>
      <c r="CU13" s="384"/>
      <c r="CV13" s="384"/>
      <c r="CW13" s="384"/>
      <c r="CX13" s="384"/>
      <c r="CY13" s="384"/>
      <c r="CZ13" s="384"/>
      <c r="DA13" s="385"/>
      <c r="DB13" s="383">
        <v>10.6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78661</v>
      </c>
      <c r="S14" s="515"/>
      <c r="T14" s="515"/>
      <c r="U14" s="515"/>
      <c r="V14" s="516"/>
      <c r="W14" s="517"/>
      <c r="X14" s="429"/>
      <c r="Y14" s="429"/>
      <c r="Z14" s="429"/>
      <c r="AA14" s="429"/>
      <c r="AB14" s="430"/>
      <c r="AC14" s="507">
        <v>13.3</v>
      </c>
      <c r="AD14" s="508"/>
      <c r="AE14" s="508"/>
      <c r="AF14" s="508"/>
      <c r="AG14" s="509"/>
      <c r="AH14" s="507">
        <v>14.5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20.100000000000001</v>
      </c>
      <c r="CU14" s="486"/>
      <c r="CV14" s="486"/>
      <c r="CW14" s="486"/>
      <c r="CX14" s="486"/>
      <c r="CY14" s="486"/>
      <c r="CZ14" s="486"/>
      <c r="DA14" s="487"/>
      <c r="DB14" s="518">
        <v>25.8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78402</v>
      </c>
      <c r="S15" s="515"/>
      <c r="T15" s="515"/>
      <c r="U15" s="515"/>
      <c r="V15" s="516"/>
      <c r="W15" s="502" t="s">
        <v>126</v>
      </c>
      <c r="X15" s="426"/>
      <c r="Y15" s="426"/>
      <c r="Z15" s="426"/>
      <c r="AA15" s="426"/>
      <c r="AB15" s="427"/>
      <c r="AC15" s="389">
        <v>6917</v>
      </c>
      <c r="AD15" s="390"/>
      <c r="AE15" s="390"/>
      <c r="AF15" s="390"/>
      <c r="AG15" s="391"/>
      <c r="AH15" s="389">
        <v>8055</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7451378</v>
      </c>
      <c r="BO15" s="409"/>
      <c r="BP15" s="409"/>
      <c r="BQ15" s="409"/>
      <c r="BR15" s="409"/>
      <c r="BS15" s="409"/>
      <c r="BT15" s="409"/>
      <c r="BU15" s="410"/>
      <c r="BV15" s="408">
        <v>7152381</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19.100000000000001</v>
      </c>
      <c r="AD16" s="508"/>
      <c r="AE16" s="508"/>
      <c r="AF16" s="508"/>
      <c r="AG16" s="509"/>
      <c r="AH16" s="507">
        <v>20.399999999999999</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19455584</v>
      </c>
      <c r="BO16" s="414"/>
      <c r="BP16" s="414"/>
      <c r="BQ16" s="414"/>
      <c r="BR16" s="414"/>
      <c r="BS16" s="414"/>
      <c r="BT16" s="414"/>
      <c r="BU16" s="415"/>
      <c r="BV16" s="413">
        <v>18672591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24408</v>
      </c>
      <c r="AD17" s="390"/>
      <c r="AE17" s="390"/>
      <c r="AF17" s="390"/>
      <c r="AG17" s="391"/>
      <c r="AH17" s="389">
        <v>25280</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9427640</v>
      </c>
      <c r="BO17" s="414"/>
      <c r="BP17" s="414"/>
      <c r="BQ17" s="414"/>
      <c r="BR17" s="414"/>
      <c r="BS17" s="414"/>
      <c r="BT17" s="414"/>
      <c r="BU17" s="415"/>
      <c r="BV17" s="413">
        <v>9187427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1026.9100000000001</v>
      </c>
      <c r="M18" s="478"/>
      <c r="N18" s="478"/>
      <c r="O18" s="478"/>
      <c r="P18" s="478"/>
      <c r="Q18" s="478"/>
      <c r="R18" s="479"/>
      <c r="S18" s="479"/>
      <c r="T18" s="479"/>
      <c r="U18" s="479"/>
      <c r="V18" s="480"/>
      <c r="W18" s="494"/>
      <c r="X18" s="495"/>
      <c r="Y18" s="495"/>
      <c r="Z18" s="495"/>
      <c r="AA18" s="495"/>
      <c r="AB18" s="503"/>
      <c r="AC18" s="377">
        <v>67.599999999999994</v>
      </c>
      <c r="AD18" s="378"/>
      <c r="AE18" s="378"/>
      <c r="AF18" s="378"/>
      <c r="AG18" s="481"/>
      <c r="AH18" s="377">
        <v>64.099999999999994</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22140227</v>
      </c>
      <c r="BO18" s="414"/>
      <c r="BP18" s="414"/>
      <c r="BQ18" s="414"/>
      <c r="BR18" s="414"/>
      <c r="BS18" s="414"/>
      <c r="BT18" s="414"/>
      <c r="BU18" s="415"/>
      <c r="BV18" s="413">
        <v>22207599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73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29937648</v>
      </c>
      <c r="BO19" s="414"/>
      <c r="BP19" s="414"/>
      <c r="BQ19" s="414"/>
      <c r="BR19" s="414"/>
      <c r="BS19" s="414"/>
      <c r="BT19" s="414"/>
      <c r="BU19" s="415"/>
      <c r="BV19" s="413">
        <v>30303172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32163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52810661</v>
      </c>
      <c r="BO23" s="414"/>
      <c r="BP23" s="414"/>
      <c r="BQ23" s="414"/>
      <c r="BR23" s="414"/>
      <c r="BS23" s="414"/>
      <c r="BT23" s="414"/>
      <c r="BU23" s="415"/>
      <c r="BV23" s="413">
        <v>51998752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8300</v>
      </c>
      <c r="R24" s="390"/>
      <c r="S24" s="390"/>
      <c r="T24" s="390"/>
      <c r="U24" s="390"/>
      <c r="V24" s="391"/>
      <c r="W24" s="455"/>
      <c r="X24" s="446"/>
      <c r="Y24" s="447"/>
      <c r="Z24" s="386" t="s">
        <v>149</v>
      </c>
      <c r="AA24" s="387"/>
      <c r="AB24" s="387"/>
      <c r="AC24" s="387"/>
      <c r="AD24" s="387"/>
      <c r="AE24" s="387"/>
      <c r="AF24" s="387"/>
      <c r="AG24" s="388"/>
      <c r="AH24" s="389">
        <v>757</v>
      </c>
      <c r="AI24" s="390"/>
      <c r="AJ24" s="390"/>
      <c r="AK24" s="390"/>
      <c r="AL24" s="391"/>
      <c r="AM24" s="389">
        <v>2471605</v>
      </c>
      <c r="AN24" s="390"/>
      <c r="AO24" s="390"/>
      <c r="AP24" s="390"/>
      <c r="AQ24" s="390"/>
      <c r="AR24" s="391"/>
      <c r="AS24" s="389">
        <v>3265</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36463234</v>
      </c>
      <c r="BO24" s="414"/>
      <c r="BP24" s="414"/>
      <c r="BQ24" s="414"/>
      <c r="BR24" s="414"/>
      <c r="BS24" s="414"/>
      <c r="BT24" s="414"/>
      <c r="BU24" s="415"/>
      <c r="BV24" s="413">
        <v>35995762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2</v>
      </c>
      <c r="M25" s="390"/>
      <c r="N25" s="390"/>
      <c r="O25" s="390"/>
      <c r="P25" s="391"/>
      <c r="Q25" s="389">
        <v>7000</v>
      </c>
      <c r="R25" s="390"/>
      <c r="S25" s="390"/>
      <c r="T25" s="390"/>
      <c r="U25" s="390"/>
      <c r="V25" s="391"/>
      <c r="W25" s="455"/>
      <c r="X25" s="446"/>
      <c r="Y25" s="447"/>
      <c r="Z25" s="386" t="s">
        <v>152</v>
      </c>
      <c r="AA25" s="387"/>
      <c r="AB25" s="387"/>
      <c r="AC25" s="387"/>
      <c r="AD25" s="387"/>
      <c r="AE25" s="387"/>
      <c r="AF25" s="387"/>
      <c r="AG25" s="388"/>
      <c r="AH25" s="389">
        <v>148</v>
      </c>
      <c r="AI25" s="390"/>
      <c r="AJ25" s="390"/>
      <c r="AK25" s="390"/>
      <c r="AL25" s="391"/>
      <c r="AM25" s="389">
        <v>458948</v>
      </c>
      <c r="AN25" s="390"/>
      <c r="AO25" s="390"/>
      <c r="AP25" s="390"/>
      <c r="AQ25" s="390"/>
      <c r="AR25" s="391"/>
      <c r="AS25" s="389">
        <v>3101</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4126150</v>
      </c>
      <c r="BO25" s="409"/>
      <c r="BP25" s="409"/>
      <c r="BQ25" s="409"/>
      <c r="BR25" s="409"/>
      <c r="BS25" s="409"/>
      <c r="BT25" s="409"/>
      <c r="BU25" s="410"/>
      <c r="BV25" s="408">
        <v>6673913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6300</v>
      </c>
      <c r="R26" s="390"/>
      <c r="S26" s="390"/>
      <c r="T26" s="390"/>
      <c r="U26" s="390"/>
      <c r="V26" s="391"/>
      <c r="W26" s="455"/>
      <c r="X26" s="446"/>
      <c r="Y26" s="447"/>
      <c r="Z26" s="386" t="s">
        <v>155</v>
      </c>
      <c r="AA26" s="468"/>
      <c r="AB26" s="468"/>
      <c r="AC26" s="468"/>
      <c r="AD26" s="468"/>
      <c r="AE26" s="468"/>
      <c r="AF26" s="468"/>
      <c r="AG26" s="469"/>
      <c r="AH26" s="389">
        <v>14</v>
      </c>
      <c r="AI26" s="390"/>
      <c r="AJ26" s="390"/>
      <c r="AK26" s="390"/>
      <c r="AL26" s="391"/>
      <c r="AM26" s="389">
        <v>50078</v>
      </c>
      <c r="AN26" s="390"/>
      <c r="AO26" s="390"/>
      <c r="AP26" s="390"/>
      <c r="AQ26" s="390"/>
      <c r="AR26" s="391"/>
      <c r="AS26" s="389">
        <v>3577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5350</v>
      </c>
      <c r="R27" s="390"/>
      <c r="S27" s="390"/>
      <c r="T27" s="390"/>
      <c r="U27" s="390"/>
      <c r="V27" s="391"/>
      <c r="W27" s="455"/>
      <c r="X27" s="446"/>
      <c r="Y27" s="447"/>
      <c r="Z27" s="386" t="s">
        <v>158</v>
      </c>
      <c r="AA27" s="387"/>
      <c r="AB27" s="387"/>
      <c r="AC27" s="387"/>
      <c r="AD27" s="387"/>
      <c r="AE27" s="387"/>
      <c r="AF27" s="387"/>
      <c r="AG27" s="388"/>
      <c r="AH27" s="389">
        <v>24</v>
      </c>
      <c r="AI27" s="390"/>
      <c r="AJ27" s="390"/>
      <c r="AK27" s="390"/>
      <c r="AL27" s="391"/>
      <c r="AM27" s="389">
        <v>80617</v>
      </c>
      <c r="AN27" s="390"/>
      <c r="AO27" s="390"/>
      <c r="AP27" s="390"/>
      <c r="AQ27" s="390"/>
      <c r="AR27" s="391"/>
      <c r="AS27" s="389">
        <v>3359</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307147</v>
      </c>
      <c r="BO27" s="417"/>
      <c r="BP27" s="417"/>
      <c r="BQ27" s="417"/>
      <c r="BR27" s="417"/>
      <c r="BS27" s="417"/>
      <c r="BT27" s="417"/>
      <c r="BU27" s="418"/>
      <c r="BV27" s="416">
        <v>306630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4750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3563029</v>
      </c>
      <c r="BO28" s="409"/>
      <c r="BP28" s="409"/>
      <c r="BQ28" s="409"/>
      <c r="BR28" s="409"/>
      <c r="BS28" s="409"/>
      <c r="BT28" s="409"/>
      <c r="BU28" s="410"/>
      <c r="BV28" s="408">
        <v>4505188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20</v>
      </c>
      <c r="M29" s="390"/>
      <c r="N29" s="390"/>
      <c r="O29" s="390"/>
      <c r="P29" s="391"/>
      <c r="Q29" s="389">
        <v>4300</v>
      </c>
      <c r="R29" s="390"/>
      <c r="S29" s="390"/>
      <c r="T29" s="390"/>
      <c r="U29" s="390"/>
      <c r="V29" s="391"/>
      <c r="W29" s="456"/>
      <c r="X29" s="457"/>
      <c r="Y29" s="458"/>
      <c r="Z29" s="386" t="s">
        <v>165</v>
      </c>
      <c r="AA29" s="387"/>
      <c r="AB29" s="387"/>
      <c r="AC29" s="387"/>
      <c r="AD29" s="387"/>
      <c r="AE29" s="387"/>
      <c r="AF29" s="387"/>
      <c r="AG29" s="388"/>
      <c r="AH29" s="389">
        <v>781</v>
      </c>
      <c r="AI29" s="390"/>
      <c r="AJ29" s="390"/>
      <c r="AK29" s="390"/>
      <c r="AL29" s="391"/>
      <c r="AM29" s="389">
        <v>2552222</v>
      </c>
      <c r="AN29" s="390"/>
      <c r="AO29" s="390"/>
      <c r="AP29" s="390"/>
      <c r="AQ29" s="390"/>
      <c r="AR29" s="391"/>
      <c r="AS29" s="389">
        <v>3268</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8383681</v>
      </c>
      <c r="BO29" s="414"/>
      <c r="BP29" s="414"/>
      <c r="BQ29" s="414"/>
      <c r="BR29" s="414"/>
      <c r="BS29" s="414"/>
      <c r="BT29" s="414"/>
      <c r="BU29" s="415"/>
      <c r="BV29" s="413">
        <v>7512540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99.7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8930377</v>
      </c>
      <c r="BO30" s="417"/>
      <c r="BP30" s="417"/>
      <c r="BQ30" s="417"/>
      <c r="BR30" s="417"/>
      <c r="BS30" s="417"/>
      <c r="BT30" s="417"/>
      <c r="BU30" s="418"/>
      <c r="BV30" s="416">
        <v>8023260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65"/>
      <c r="AM34" s="373">
        <f>IF(AO34="","",MAX(C34:D43,U34:V43)+1)</f>
        <v>11</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IF('各会計、関係団体の財政状況及び健全化判断比率'!B34="","",'各会計、関係団体の財政状況及び健全化判断比率'!B34)</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19</v>
      </c>
      <c r="BX34" s="373"/>
      <c r="BY34" s="372" t="str">
        <f>IF('各会計、関係団体の財政状況及び健全化判断比率'!B68="","",'各会計、関係団体の財政状況及び健全化判断比率'!B68)</f>
        <v>公立紀南病院組合</v>
      </c>
      <c r="BZ34" s="372"/>
      <c r="CA34" s="372"/>
      <c r="CB34" s="372"/>
      <c r="CC34" s="372"/>
      <c r="CD34" s="372"/>
      <c r="CE34" s="372"/>
      <c r="CF34" s="372"/>
      <c r="CG34" s="372"/>
      <c r="CH34" s="372"/>
      <c r="CI34" s="372"/>
      <c r="CJ34" s="372"/>
      <c r="CK34" s="372"/>
      <c r="CL34" s="372"/>
      <c r="CM34" s="372"/>
      <c r="CN34" s="165"/>
      <c r="CO34" s="373">
        <f>IF(CQ34="","",MAX(C34:D43,U34:V43,AM34:AN43,BE34:BF43,BW34:BX43)+1)</f>
        <v>29</v>
      </c>
      <c r="CP34" s="373"/>
      <c r="CQ34" s="372" t="str">
        <f>IF('各会計、関係団体の財政状況及び健全化判断比率'!BS7="","",'各会計、関係団体の財政状況及び健全化判断比率'!BS7)</f>
        <v>南紀みらい（株）</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同和対策住宅資金等貸付事業特別会計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国民健康保険事業特別会計（直営診療施設勘定）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IF('各会計、関係団体の財政状況及び健全化判断比率'!B35="","",'各会計、関係団体の財政状況及び健全化判断比率'!B35)</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20</v>
      </c>
      <c r="BX35" s="373"/>
      <c r="BY35" s="372" t="str">
        <f>IF('各会計、関係団体の財政状況及び健全化判断比率'!B69="","",'各会計、関係団体の財政状況及び健全化判断比率'!B69)</f>
        <v>紀南地方老人福祉施設組合（普通会計）</v>
      </c>
      <c r="BZ35" s="372"/>
      <c r="CA35" s="372"/>
      <c r="CB35" s="372"/>
      <c r="CC35" s="372"/>
      <c r="CD35" s="372"/>
      <c r="CE35" s="372"/>
      <c r="CF35" s="372"/>
      <c r="CG35" s="372"/>
      <c r="CH35" s="372"/>
      <c r="CI35" s="372"/>
      <c r="CJ35" s="372"/>
      <c r="CK35" s="372"/>
      <c r="CL35" s="372"/>
      <c r="CM35" s="372"/>
      <c r="CN35" s="165"/>
      <c r="CO35" s="373">
        <f t="shared" ref="CO35:CO43" si="3">IF(CQ35="","",CO34+1)</f>
        <v>30</v>
      </c>
      <c r="CP35" s="373"/>
      <c r="CQ35" s="372" t="str">
        <f>IF('各会計、関係団体の財政状況及び健全化判断比率'!BS8="","",'各会計、関係団体の財政状況及び健全化判断比率'!BS8)</f>
        <v>田辺市土地開発公社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診療所事業特別会計</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14</v>
      </c>
      <c r="BF36" s="373"/>
      <c r="BG36" s="372" t="str">
        <f>IF('各会計、関係団体の財政状況及び健全化判断比率'!B36="","",'各会計、関係団体の財政状況及び健全化判断比率'!B36)</f>
        <v>林業集落排水事業特別会計</v>
      </c>
      <c r="BH36" s="372"/>
      <c r="BI36" s="372"/>
      <c r="BJ36" s="372"/>
      <c r="BK36" s="372"/>
      <c r="BL36" s="372"/>
      <c r="BM36" s="372"/>
      <c r="BN36" s="372"/>
      <c r="BO36" s="372"/>
      <c r="BP36" s="372"/>
      <c r="BQ36" s="372"/>
      <c r="BR36" s="372"/>
      <c r="BS36" s="372"/>
      <c r="BT36" s="372"/>
      <c r="BU36" s="372"/>
      <c r="BV36" s="165"/>
      <c r="BW36" s="373">
        <f t="shared" si="2"/>
        <v>21</v>
      </c>
      <c r="BX36" s="373"/>
      <c r="BY36" s="372" t="str">
        <f>IF('各会計、関係団体の財政状況及び健全化判断比率'!B70="","",'各会計、関係団体の財政状況及び健全化判断比率'!B70)</f>
        <v>紀南地方老人福祉施設組合（公営企業会計）</v>
      </c>
      <c r="BZ36" s="372"/>
      <c r="CA36" s="372"/>
      <c r="CB36" s="372"/>
      <c r="CC36" s="372"/>
      <c r="CD36" s="372"/>
      <c r="CE36" s="372"/>
      <c r="CF36" s="372"/>
      <c r="CG36" s="372"/>
      <c r="CH36" s="372"/>
      <c r="CI36" s="372"/>
      <c r="CJ36" s="372"/>
      <c r="CK36" s="372"/>
      <c r="CL36" s="372"/>
      <c r="CM36" s="372"/>
      <c r="CN36" s="165"/>
      <c r="CO36" s="373">
        <f t="shared" si="3"/>
        <v>31</v>
      </c>
      <c r="CP36" s="373"/>
      <c r="CQ36" s="372" t="str">
        <f>IF('各会計、関係団体の財政状況及び健全化判断比率'!BS9="","",'各会計、関係団体の財政状況及び健全化判断比率'!BS9)</f>
        <v>（一財）龍神村開発公社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木材加工事業特別会計</v>
      </c>
      <c r="F37" s="372"/>
      <c r="G37" s="372"/>
      <c r="H37" s="372"/>
      <c r="I37" s="372"/>
      <c r="J37" s="372"/>
      <c r="K37" s="372"/>
      <c r="L37" s="372"/>
      <c r="M37" s="372"/>
      <c r="N37" s="372"/>
      <c r="O37" s="372"/>
      <c r="P37" s="372"/>
      <c r="Q37" s="372"/>
      <c r="R37" s="372"/>
      <c r="S37" s="372"/>
      <c r="T37" s="165"/>
      <c r="U37" s="373">
        <f t="shared" si="4"/>
        <v>9</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15</v>
      </c>
      <c r="BF37" s="373"/>
      <c r="BG37" s="372" t="str">
        <f>IF('各会計、関係団体の財政状況及び健全化判断比率'!B37="","",'各会計、関係団体の財政状況及び健全化判断比率'!B37)</f>
        <v>漁業集落排水事業特別会計</v>
      </c>
      <c r="BH37" s="372"/>
      <c r="BI37" s="372"/>
      <c r="BJ37" s="372"/>
      <c r="BK37" s="372"/>
      <c r="BL37" s="372"/>
      <c r="BM37" s="372"/>
      <c r="BN37" s="372"/>
      <c r="BO37" s="372"/>
      <c r="BP37" s="372"/>
      <c r="BQ37" s="372"/>
      <c r="BR37" s="372"/>
      <c r="BS37" s="372"/>
      <c r="BT37" s="372"/>
      <c r="BU37" s="372"/>
      <c r="BV37" s="165"/>
      <c r="BW37" s="373">
        <f t="shared" si="2"/>
        <v>22</v>
      </c>
      <c r="BX37" s="373"/>
      <c r="BY37" s="372" t="str">
        <f>IF('各会計、関係団体の財政状況及び健全化判断比率'!B71="","",'各会計、関係団体の財政状況及び健全化判断比率'!B71)</f>
        <v>和歌山県市町村総合事務組合</v>
      </c>
      <c r="BZ37" s="372"/>
      <c r="CA37" s="372"/>
      <c r="CB37" s="372"/>
      <c r="CC37" s="372"/>
      <c r="CD37" s="372"/>
      <c r="CE37" s="372"/>
      <c r="CF37" s="372"/>
      <c r="CG37" s="372"/>
      <c r="CH37" s="372"/>
      <c r="CI37" s="372"/>
      <c r="CJ37" s="372"/>
      <c r="CK37" s="372"/>
      <c r="CL37" s="372"/>
      <c r="CM37" s="372"/>
      <c r="CN37" s="165"/>
      <c r="CO37" s="373">
        <f t="shared" si="3"/>
        <v>32</v>
      </c>
      <c r="CP37" s="373"/>
      <c r="CQ37" s="372" t="str">
        <f>IF('各会計、関係団体の財政状況及び健全化判断比率'!BS10="","",'各会計、関係団体の財政状況及び健全化判断比率'!BS10)</f>
        <v>（有）龍神温泉元湯</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f t="shared" ref="C38:C43" si="5">IF(E38="","",C37+1)</f>
        <v>5</v>
      </c>
      <c r="D38" s="373"/>
      <c r="E38" s="372" t="str">
        <f>IF('各会計、関係団体の財政状況及び健全化判断比率'!B11="","",'各会計、関係団体の財政状況及び健全化判断比率'!B11)</f>
        <v>公共用地先行取得事業特別会計</v>
      </c>
      <c r="F38" s="372"/>
      <c r="G38" s="372"/>
      <c r="H38" s="372"/>
      <c r="I38" s="372"/>
      <c r="J38" s="372"/>
      <c r="K38" s="372"/>
      <c r="L38" s="372"/>
      <c r="M38" s="372"/>
      <c r="N38" s="372"/>
      <c r="O38" s="372"/>
      <c r="P38" s="372"/>
      <c r="Q38" s="372"/>
      <c r="R38" s="372"/>
      <c r="S38" s="372"/>
      <c r="T38" s="165"/>
      <c r="U38" s="373">
        <f t="shared" si="4"/>
        <v>10</v>
      </c>
      <c r="V38" s="373"/>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16</v>
      </c>
      <c r="BF38" s="373"/>
      <c r="BG38" s="372" t="str">
        <f>IF('各会計、関係団体の財政状況及び健全化判断比率'!B38="","",'各会計、関係団体の財政状況及び健全化判断比率'!B38)</f>
        <v>特定環境保全公共下水道事業特別会計</v>
      </c>
      <c r="BH38" s="372"/>
      <c r="BI38" s="372"/>
      <c r="BJ38" s="372"/>
      <c r="BK38" s="372"/>
      <c r="BL38" s="372"/>
      <c r="BM38" s="372"/>
      <c r="BN38" s="372"/>
      <c r="BO38" s="372"/>
      <c r="BP38" s="372"/>
      <c r="BQ38" s="372"/>
      <c r="BR38" s="372"/>
      <c r="BS38" s="372"/>
      <c r="BT38" s="372"/>
      <c r="BU38" s="372"/>
      <c r="BV38" s="165"/>
      <c r="BW38" s="373">
        <f t="shared" si="2"/>
        <v>23</v>
      </c>
      <c r="BX38" s="373"/>
      <c r="BY38" s="372" t="str">
        <f>IF('各会計、関係団体の財政状況及び健全化判断比率'!B72="","",'各会計、関係団体の財政状況及び健全化判断比率'!B72)</f>
        <v>和歌山地方税回収機構</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17</v>
      </c>
      <c r="BF39" s="373"/>
      <c r="BG39" s="372" t="str">
        <f>IF('各会計、関係団体の財政状況及び健全化判断比率'!B39="","",'各会計、関係団体の財政状況及び健全化判断比率'!B39)</f>
        <v>戸別排水処理事業特別会計</v>
      </c>
      <c r="BH39" s="372"/>
      <c r="BI39" s="372"/>
      <c r="BJ39" s="372"/>
      <c r="BK39" s="372"/>
      <c r="BL39" s="372"/>
      <c r="BM39" s="372"/>
      <c r="BN39" s="372"/>
      <c r="BO39" s="372"/>
      <c r="BP39" s="372"/>
      <c r="BQ39" s="372"/>
      <c r="BR39" s="372"/>
      <c r="BS39" s="372"/>
      <c r="BT39" s="372"/>
      <c r="BU39" s="372"/>
      <c r="BV39" s="165"/>
      <c r="BW39" s="373">
        <f t="shared" si="2"/>
        <v>24</v>
      </c>
      <c r="BX39" s="373"/>
      <c r="BY39" s="372" t="str">
        <f>IF('各会計、関係団体の財政状況及び健全化判断比率'!B73="","",'各会計、関係団体の財政状況及び健全化判断比率'!B73)</f>
        <v>田辺周辺広域市町村圏組合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f t="shared" si="1"/>
        <v>18</v>
      </c>
      <c r="BF40" s="373"/>
      <c r="BG40" s="372" t="str">
        <f>IF('各会計、関係団体の財政状況及び健全化判断比率'!B40="","",'各会計、関係団体の財政状況及び健全化判断比率'!B40)</f>
        <v>分譲宅地造成事業特別会計</v>
      </c>
      <c r="BH40" s="372"/>
      <c r="BI40" s="372"/>
      <c r="BJ40" s="372"/>
      <c r="BK40" s="372"/>
      <c r="BL40" s="372"/>
      <c r="BM40" s="372"/>
      <c r="BN40" s="372"/>
      <c r="BO40" s="372"/>
      <c r="BP40" s="372"/>
      <c r="BQ40" s="372"/>
      <c r="BR40" s="372"/>
      <c r="BS40" s="372"/>
      <c r="BT40" s="372"/>
      <c r="BU40" s="372"/>
      <c r="BV40" s="165"/>
      <c r="BW40" s="373">
        <f t="shared" si="2"/>
        <v>25</v>
      </c>
      <c r="BX40" s="373"/>
      <c r="BY40" s="372" t="str">
        <f>IF('各会計、関係団体の財政状況及び健全化判断比率'!B74="","",'各会計、関係団体の財政状況及び健全化判断比率'!B74)</f>
        <v>紀南地方児童福祉施設組合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26</v>
      </c>
      <c r="BX41" s="373"/>
      <c r="BY41" s="372" t="str">
        <f>IF('各会計、関係団体の財政状況及び健全化判断比率'!B75="","",'各会計、関係団体の財政状況及び健全化判断比率'!B75)</f>
        <v>紀南学園事務組合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27</v>
      </c>
      <c r="BX42" s="373"/>
      <c r="BY42" s="372" t="str">
        <f>IF('各会計、関係団体の財政状況及び健全化判断比率'!B76="","",'各会計、関係団体の財政状況及び健全化判断比率'!B76)</f>
        <v>和歌山県後期高齢者医療広域連合（普通会計）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28</v>
      </c>
      <c r="BX43" s="373"/>
      <c r="BY43" s="372" t="str">
        <f>IF('各会計、関係団体の財政状況及び健全化判断比率'!B77="","",'各会計、関係団体の財政状況及び健全化判断比率'!B77)</f>
        <v>和歌山県後期高齢者医療広域連合（特別会計）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527</v>
      </c>
      <c r="D34" s="1181"/>
      <c r="E34" s="1182"/>
      <c r="F34" s="32" t="s">
        <v>528</v>
      </c>
      <c r="G34" s="33" t="s">
        <v>529</v>
      </c>
      <c r="H34" s="33" t="s">
        <v>530</v>
      </c>
      <c r="I34" s="33" t="s">
        <v>531</v>
      </c>
      <c r="J34" s="34" t="s">
        <v>529</v>
      </c>
      <c r="K34" s="22"/>
      <c r="L34" s="22"/>
      <c r="M34" s="22"/>
      <c r="N34" s="22"/>
      <c r="O34" s="22"/>
      <c r="P34" s="22"/>
    </row>
    <row r="35" spans="1:16" ht="39" customHeight="1" x14ac:dyDescent="0.15">
      <c r="A35" s="22"/>
      <c r="B35" s="35"/>
      <c r="C35" s="1175" t="s">
        <v>532</v>
      </c>
      <c r="D35" s="1176"/>
      <c r="E35" s="1177"/>
      <c r="F35" s="36" t="s">
        <v>533</v>
      </c>
      <c r="G35" s="37" t="s">
        <v>533</v>
      </c>
      <c r="H35" s="37" t="s">
        <v>534</v>
      </c>
      <c r="I35" s="37" t="s">
        <v>535</v>
      </c>
      <c r="J35" s="38" t="s">
        <v>536</v>
      </c>
      <c r="K35" s="22"/>
      <c r="L35" s="22"/>
      <c r="M35" s="22"/>
      <c r="N35" s="22"/>
      <c r="O35" s="22"/>
      <c r="P35" s="22"/>
    </row>
    <row r="36" spans="1:16" ht="39" customHeight="1" x14ac:dyDescent="0.15">
      <c r="A36" s="22"/>
      <c r="B36" s="35"/>
      <c r="C36" s="1175" t="s">
        <v>537</v>
      </c>
      <c r="D36" s="1176"/>
      <c r="E36" s="1177"/>
      <c r="F36" s="36" t="s">
        <v>538</v>
      </c>
      <c r="G36" s="37" t="s">
        <v>539</v>
      </c>
      <c r="H36" s="37" t="s">
        <v>540</v>
      </c>
      <c r="I36" s="37" t="s">
        <v>538</v>
      </c>
      <c r="J36" s="38" t="s">
        <v>541</v>
      </c>
      <c r="K36" s="22"/>
      <c r="L36" s="22"/>
      <c r="M36" s="22"/>
      <c r="N36" s="22"/>
      <c r="O36" s="22"/>
      <c r="P36" s="22"/>
    </row>
    <row r="37" spans="1:16" ht="39" customHeight="1" x14ac:dyDescent="0.15">
      <c r="A37" s="22"/>
      <c r="B37" s="35"/>
      <c r="C37" s="1175" t="s">
        <v>542</v>
      </c>
      <c r="D37" s="1176"/>
      <c r="E37" s="1177"/>
      <c r="F37" s="36">
        <v>8.69</v>
      </c>
      <c r="G37" s="37">
        <v>5.22</v>
      </c>
      <c r="H37" s="37">
        <v>6.24</v>
      </c>
      <c r="I37" s="37">
        <v>7.15</v>
      </c>
      <c r="J37" s="38">
        <v>8.27</v>
      </c>
      <c r="K37" s="22"/>
      <c r="L37" s="22"/>
      <c r="M37" s="22"/>
      <c r="N37" s="22"/>
      <c r="O37" s="22"/>
      <c r="P37" s="22"/>
    </row>
    <row r="38" spans="1:16" ht="39" customHeight="1" x14ac:dyDescent="0.15">
      <c r="A38" s="22"/>
      <c r="B38" s="35"/>
      <c r="C38" s="1175" t="s">
        <v>543</v>
      </c>
      <c r="D38" s="1176"/>
      <c r="E38" s="1177"/>
      <c r="F38" s="36">
        <v>5.61</v>
      </c>
      <c r="G38" s="37">
        <v>6.28</v>
      </c>
      <c r="H38" s="37">
        <v>6.62</v>
      </c>
      <c r="I38" s="37">
        <v>6.27</v>
      </c>
      <c r="J38" s="38">
        <v>7.41</v>
      </c>
      <c r="K38" s="22"/>
      <c r="L38" s="22"/>
      <c r="M38" s="22"/>
      <c r="N38" s="22"/>
      <c r="O38" s="22"/>
      <c r="P38" s="22"/>
    </row>
    <row r="39" spans="1:16" ht="39" customHeight="1" x14ac:dyDescent="0.15">
      <c r="A39" s="22"/>
      <c r="B39" s="35"/>
      <c r="C39" s="1175" t="s">
        <v>544</v>
      </c>
      <c r="D39" s="1176"/>
      <c r="E39" s="1177"/>
      <c r="F39" s="36">
        <v>0.19</v>
      </c>
      <c r="G39" s="37">
        <v>0.64</v>
      </c>
      <c r="H39" s="37">
        <v>0.63</v>
      </c>
      <c r="I39" s="37">
        <v>0.63</v>
      </c>
      <c r="J39" s="38">
        <v>0.63</v>
      </c>
      <c r="K39" s="22"/>
      <c r="L39" s="22"/>
      <c r="M39" s="22"/>
      <c r="N39" s="22"/>
      <c r="O39" s="22"/>
      <c r="P39" s="22"/>
    </row>
    <row r="40" spans="1:16" ht="39" customHeight="1" x14ac:dyDescent="0.15">
      <c r="A40" s="22"/>
      <c r="B40" s="35"/>
      <c r="C40" s="1175" t="s">
        <v>545</v>
      </c>
      <c r="D40" s="1176"/>
      <c r="E40" s="1177"/>
      <c r="F40" s="36">
        <v>0.05</v>
      </c>
      <c r="G40" s="37">
        <v>0.32</v>
      </c>
      <c r="H40" s="37">
        <v>0.28999999999999998</v>
      </c>
      <c r="I40" s="37">
        <v>0.36</v>
      </c>
      <c r="J40" s="38">
        <v>0.32</v>
      </c>
      <c r="K40" s="22"/>
      <c r="L40" s="22"/>
      <c r="M40" s="22"/>
      <c r="N40" s="22"/>
      <c r="O40" s="22"/>
      <c r="P40" s="22"/>
    </row>
    <row r="41" spans="1:16" ht="39" customHeight="1" x14ac:dyDescent="0.15">
      <c r="A41" s="22"/>
      <c r="B41" s="35"/>
      <c r="C41" s="1175" t="s">
        <v>546</v>
      </c>
      <c r="D41" s="1176"/>
      <c r="E41" s="1177"/>
      <c r="F41" s="36">
        <v>1.29</v>
      </c>
      <c r="G41" s="37">
        <v>0.61</v>
      </c>
      <c r="H41" s="37">
        <v>0.13</v>
      </c>
      <c r="I41" s="37">
        <v>0.26</v>
      </c>
      <c r="J41" s="38">
        <v>0.15</v>
      </c>
      <c r="K41" s="22"/>
      <c r="L41" s="22"/>
      <c r="M41" s="22"/>
      <c r="N41" s="22"/>
      <c r="O41" s="22"/>
      <c r="P41" s="22"/>
    </row>
    <row r="42" spans="1:16" ht="39" customHeight="1" x14ac:dyDescent="0.15">
      <c r="A42" s="22"/>
      <c r="B42" s="39"/>
      <c r="C42" s="1175" t="s">
        <v>547</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548</v>
      </c>
      <c r="D43" s="1179"/>
      <c r="E43" s="1180"/>
      <c r="F43" s="41">
        <v>0.03</v>
      </c>
      <c r="G43" s="42">
        <v>0.06</v>
      </c>
      <c r="H43" s="42">
        <v>0.05</v>
      </c>
      <c r="I43" s="42">
        <v>0.06</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5670</v>
      </c>
      <c r="L45" s="60">
        <v>5909</v>
      </c>
      <c r="M45" s="60">
        <v>5789</v>
      </c>
      <c r="N45" s="60">
        <v>5726</v>
      </c>
      <c r="O45" s="61">
        <v>5576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575</v>
      </c>
      <c r="L48" s="64">
        <v>552</v>
      </c>
      <c r="M48" s="64">
        <v>576</v>
      </c>
      <c r="N48" s="64">
        <v>573</v>
      </c>
      <c r="O48" s="65">
        <v>567</v>
      </c>
      <c r="P48" s="48"/>
      <c r="Q48" s="48"/>
      <c r="R48" s="48"/>
      <c r="S48" s="48"/>
      <c r="T48" s="48"/>
      <c r="U48" s="48"/>
    </row>
    <row r="49" spans="1:21" ht="30.75" customHeight="1" x14ac:dyDescent="0.15">
      <c r="A49" s="48"/>
      <c r="B49" s="1193"/>
      <c r="C49" s="1194"/>
      <c r="D49" s="62"/>
      <c r="E49" s="1185" t="s">
        <v>15</v>
      </c>
      <c r="F49" s="1185"/>
      <c r="G49" s="1185"/>
      <c r="H49" s="1185"/>
      <c r="I49" s="1185"/>
      <c r="J49" s="1186"/>
      <c r="K49" s="63">
        <v>467</v>
      </c>
      <c r="L49" s="64">
        <v>424</v>
      </c>
      <c r="M49" s="64">
        <v>427</v>
      </c>
      <c r="N49" s="64">
        <v>303</v>
      </c>
      <c r="O49" s="65">
        <v>292</v>
      </c>
      <c r="P49" s="48"/>
      <c r="Q49" s="48"/>
      <c r="R49" s="48"/>
      <c r="S49" s="48"/>
      <c r="T49" s="48"/>
      <c r="U49" s="48"/>
    </row>
    <row r="50" spans="1:21" ht="30.75" customHeight="1" x14ac:dyDescent="0.15">
      <c r="A50" s="48"/>
      <c r="B50" s="1193"/>
      <c r="C50" s="1194"/>
      <c r="D50" s="62"/>
      <c r="E50" s="1185" t="s">
        <v>16</v>
      </c>
      <c r="F50" s="1185"/>
      <c r="G50" s="1185"/>
      <c r="H50" s="1185"/>
      <c r="I50" s="1185"/>
      <c r="J50" s="1186"/>
      <c r="K50" s="63">
        <v>123</v>
      </c>
      <c r="L50" s="64">
        <v>120</v>
      </c>
      <c r="M50" s="64">
        <v>18</v>
      </c>
      <c r="N50" s="64">
        <v>16</v>
      </c>
      <c r="O50" s="65">
        <v>8</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4505</v>
      </c>
      <c r="L52" s="64">
        <v>4609</v>
      </c>
      <c r="M52" s="64">
        <v>4633</v>
      </c>
      <c r="N52" s="64">
        <v>4803</v>
      </c>
      <c r="O52" s="65">
        <v>4890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2330</v>
      </c>
      <c r="L53" s="69">
        <v>2396</v>
      </c>
      <c r="M53" s="69">
        <v>2177</v>
      </c>
      <c r="N53" s="69">
        <v>1815</v>
      </c>
      <c r="O53" s="70">
        <v>1553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90" zoomScaleNormal="9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1" t="s">
        <v>23</v>
      </c>
      <c r="C41" s="1212"/>
      <c r="D41" s="81"/>
      <c r="E41" s="1213" t="s">
        <v>24</v>
      </c>
      <c r="F41" s="1213"/>
      <c r="G41" s="1213"/>
      <c r="H41" s="1214"/>
      <c r="I41" s="82">
        <v>52094</v>
      </c>
      <c r="J41" s="83">
        <v>51139</v>
      </c>
      <c r="K41" s="83">
        <v>51316</v>
      </c>
      <c r="L41" s="83">
        <v>51999</v>
      </c>
      <c r="M41" s="84">
        <v>52811</v>
      </c>
    </row>
    <row r="42" spans="2:13" ht="27.75" customHeight="1" x14ac:dyDescent="0.15">
      <c r="B42" s="1201"/>
      <c r="C42" s="1202"/>
      <c r="D42" s="85"/>
      <c r="E42" s="1205" t="s">
        <v>25</v>
      </c>
      <c r="F42" s="1205"/>
      <c r="G42" s="1205"/>
      <c r="H42" s="1206"/>
      <c r="I42" s="86">
        <v>116</v>
      </c>
      <c r="J42" s="87">
        <v>9</v>
      </c>
      <c r="K42" s="87">
        <v>5</v>
      </c>
      <c r="L42" s="87" t="s">
        <v>481</v>
      </c>
      <c r="M42" s="88" t="s">
        <v>481</v>
      </c>
    </row>
    <row r="43" spans="2:13" ht="27.75" customHeight="1" x14ac:dyDescent="0.15">
      <c r="B43" s="1201"/>
      <c r="C43" s="1202"/>
      <c r="D43" s="85"/>
      <c r="E43" s="1205" t="s">
        <v>26</v>
      </c>
      <c r="F43" s="1205"/>
      <c r="G43" s="1205"/>
      <c r="H43" s="1206"/>
      <c r="I43" s="86">
        <v>6239</v>
      </c>
      <c r="J43" s="87">
        <v>6180</v>
      </c>
      <c r="K43" s="87">
        <v>6042</v>
      </c>
      <c r="L43" s="87">
        <v>5697</v>
      </c>
      <c r="M43" s="88">
        <v>5727</v>
      </c>
    </row>
    <row r="44" spans="2:13" ht="27.75" customHeight="1" x14ac:dyDescent="0.15">
      <c r="B44" s="1201"/>
      <c r="C44" s="1202"/>
      <c r="D44" s="85"/>
      <c r="E44" s="1205" t="s">
        <v>27</v>
      </c>
      <c r="F44" s="1205"/>
      <c r="G44" s="1205"/>
      <c r="H44" s="1206"/>
      <c r="I44" s="86">
        <v>3551</v>
      </c>
      <c r="J44" s="87">
        <v>3190</v>
      </c>
      <c r="K44" s="87">
        <v>3492</v>
      </c>
      <c r="L44" s="87">
        <v>3338</v>
      </c>
      <c r="M44" s="88">
        <v>3179</v>
      </c>
    </row>
    <row r="45" spans="2:13" ht="27.75" customHeight="1" x14ac:dyDescent="0.15">
      <c r="B45" s="1201"/>
      <c r="C45" s="1202"/>
      <c r="D45" s="85"/>
      <c r="E45" s="1205" t="s">
        <v>28</v>
      </c>
      <c r="F45" s="1205"/>
      <c r="G45" s="1205"/>
      <c r="H45" s="1206"/>
      <c r="I45" s="86">
        <v>8672</v>
      </c>
      <c r="J45" s="87">
        <v>8483</v>
      </c>
      <c r="K45" s="87">
        <v>8099</v>
      </c>
      <c r="L45" s="87">
        <v>7411</v>
      </c>
      <c r="M45" s="88">
        <v>6743</v>
      </c>
    </row>
    <row r="46" spans="2:13" ht="27.75" customHeight="1" x14ac:dyDescent="0.15">
      <c r="B46" s="1201"/>
      <c r="C46" s="1202"/>
      <c r="D46" s="85"/>
      <c r="E46" s="1205" t="s">
        <v>29</v>
      </c>
      <c r="F46" s="1205"/>
      <c r="G46" s="1205"/>
      <c r="H46" s="1206"/>
      <c r="I46" s="86">
        <v>286</v>
      </c>
      <c r="J46" s="87">
        <v>243</v>
      </c>
      <c r="K46" s="87">
        <v>243</v>
      </c>
      <c r="L46" s="87">
        <v>229</v>
      </c>
      <c r="M46" s="88">
        <v>235</v>
      </c>
    </row>
    <row r="47" spans="2:13" ht="27.75" customHeight="1" x14ac:dyDescent="0.15">
      <c r="B47" s="1201"/>
      <c r="C47" s="1202"/>
      <c r="D47" s="85"/>
      <c r="E47" s="1205" t="s">
        <v>30</v>
      </c>
      <c r="F47" s="1205"/>
      <c r="G47" s="1205"/>
      <c r="H47" s="1206"/>
      <c r="I47" s="86" t="s">
        <v>481</v>
      </c>
      <c r="J47" s="87" t="s">
        <v>481</v>
      </c>
      <c r="K47" s="87" t="s">
        <v>481</v>
      </c>
      <c r="L47" s="87" t="s">
        <v>481</v>
      </c>
      <c r="M47" s="88" t="s">
        <v>481</v>
      </c>
    </row>
    <row r="48" spans="2:13" ht="27.75" customHeight="1" x14ac:dyDescent="0.15">
      <c r="B48" s="1203"/>
      <c r="C48" s="1204"/>
      <c r="D48" s="85"/>
      <c r="E48" s="1205" t="s">
        <v>31</v>
      </c>
      <c r="F48" s="1205"/>
      <c r="G48" s="1205"/>
      <c r="H48" s="1206"/>
      <c r="I48" s="86" t="s">
        <v>481</v>
      </c>
      <c r="J48" s="87" t="s">
        <v>481</v>
      </c>
      <c r="K48" s="87" t="s">
        <v>481</v>
      </c>
      <c r="L48" s="87" t="s">
        <v>481</v>
      </c>
      <c r="M48" s="88" t="s">
        <v>481</v>
      </c>
    </row>
    <row r="49" spans="2:13" ht="27.75" customHeight="1" x14ac:dyDescent="0.15">
      <c r="B49" s="1199" t="s">
        <v>32</v>
      </c>
      <c r="C49" s="1200"/>
      <c r="D49" s="89"/>
      <c r="E49" s="1205" t="s">
        <v>33</v>
      </c>
      <c r="F49" s="1205"/>
      <c r="G49" s="1205"/>
      <c r="H49" s="1206"/>
      <c r="I49" s="86">
        <v>13369</v>
      </c>
      <c r="J49" s="87">
        <v>14263</v>
      </c>
      <c r="K49" s="87">
        <v>16663</v>
      </c>
      <c r="L49" s="87">
        <v>18696</v>
      </c>
      <c r="M49" s="88">
        <v>19234</v>
      </c>
    </row>
    <row r="50" spans="2:13" ht="27.75" customHeight="1" x14ac:dyDescent="0.15">
      <c r="B50" s="1201"/>
      <c r="C50" s="1202"/>
      <c r="D50" s="85"/>
      <c r="E50" s="1205" t="s">
        <v>34</v>
      </c>
      <c r="F50" s="1205"/>
      <c r="G50" s="1205"/>
      <c r="H50" s="1206"/>
      <c r="I50" s="86">
        <v>2617</v>
      </c>
      <c r="J50" s="87">
        <v>2254</v>
      </c>
      <c r="K50" s="87">
        <v>1860</v>
      </c>
      <c r="L50" s="87">
        <v>1732</v>
      </c>
      <c r="M50" s="88">
        <v>1795</v>
      </c>
    </row>
    <row r="51" spans="2:13" ht="27.75" customHeight="1" x14ac:dyDescent="0.15">
      <c r="B51" s="1203"/>
      <c r="C51" s="1204"/>
      <c r="D51" s="85"/>
      <c r="E51" s="1205" t="s">
        <v>35</v>
      </c>
      <c r="F51" s="1205"/>
      <c r="G51" s="1205"/>
      <c r="H51" s="1206"/>
      <c r="I51" s="86">
        <v>41760</v>
      </c>
      <c r="J51" s="87">
        <v>42532</v>
      </c>
      <c r="K51" s="87">
        <v>42647</v>
      </c>
      <c r="L51" s="87">
        <v>43113</v>
      </c>
      <c r="M51" s="88">
        <v>43647</v>
      </c>
    </row>
    <row r="52" spans="2:13" ht="27.75" customHeight="1" thickBot="1" x14ac:dyDescent="0.2">
      <c r="B52" s="1207" t="s">
        <v>36</v>
      </c>
      <c r="C52" s="1208"/>
      <c r="D52" s="90"/>
      <c r="E52" s="1209" t="s">
        <v>37</v>
      </c>
      <c r="F52" s="1209"/>
      <c r="G52" s="1209"/>
      <c r="H52" s="1210"/>
      <c r="I52" s="91">
        <v>13212</v>
      </c>
      <c r="J52" s="92">
        <v>10195</v>
      </c>
      <c r="K52" s="92">
        <v>8026</v>
      </c>
      <c r="L52" s="92">
        <v>5133</v>
      </c>
      <c r="M52" s="93">
        <v>4018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577</v>
      </c>
    </row>
    <row r="50" spans="1:17" x14ac:dyDescent="0.15">
      <c r="B50" s="248"/>
      <c r="C50" s="244"/>
      <c r="D50" s="244"/>
      <c r="E50" s="244"/>
      <c r="F50" s="244"/>
      <c r="G50" s="1224"/>
      <c r="H50" s="1225"/>
      <c r="I50" s="1225"/>
      <c r="J50" s="1226"/>
      <c r="K50" s="354" t="s">
        <v>521</v>
      </c>
      <c r="L50" s="354" t="s">
        <v>522</v>
      </c>
      <c r="M50" s="354" t="s">
        <v>523</v>
      </c>
      <c r="N50" s="354" t="s">
        <v>524</v>
      </c>
      <c r="O50" s="354" t="s">
        <v>525</v>
      </c>
    </row>
    <row r="51" spans="1:17" x14ac:dyDescent="0.15">
      <c r="B51" s="248"/>
      <c r="C51" s="244"/>
      <c r="D51" s="244"/>
      <c r="E51" s="244"/>
      <c r="F51" s="244"/>
      <c r="G51" s="1227" t="s">
        <v>578</v>
      </c>
      <c r="H51" s="1228"/>
      <c r="I51" s="1233" t="s">
        <v>579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580</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581</v>
      </c>
      <c r="H55" s="1241"/>
      <c r="I55" s="1237" t="s">
        <v>579</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580</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582</v>
      </c>
      <c r="C63" s="244"/>
      <c r="D63" s="244"/>
      <c r="E63" s="244"/>
      <c r="F63" s="244"/>
      <c r="G63" s="244"/>
      <c r="H63" s="244"/>
      <c r="I63" s="244"/>
      <c r="J63" s="244"/>
      <c r="K63" s="244"/>
      <c r="L63" s="244"/>
      <c r="M63" s="244"/>
      <c r="N63" s="244"/>
      <c r="O63" s="244"/>
    </row>
    <row r="64" spans="1:17" x14ac:dyDescent="0.15">
      <c r="B64" s="248"/>
      <c r="C64" s="244"/>
      <c r="D64" s="244"/>
      <c r="E64" s="244"/>
      <c r="F64" s="244"/>
      <c r="G64" s="351" t="s">
        <v>576</v>
      </c>
      <c r="I64" s="352"/>
      <c r="J64" s="352"/>
      <c r="K64" s="352"/>
      <c r="L64" s="244"/>
      <c r="M64" s="244"/>
      <c r="N64" s="244"/>
      <c r="O64" s="244"/>
    </row>
    <row r="65" spans="2:30" x14ac:dyDescent="0.15">
      <c r="B65" s="248"/>
      <c r="C65" s="244"/>
      <c r="D65" s="244"/>
      <c r="E65" s="244"/>
      <c r="F65" s="244"/>
      <c r="G65" s="1247" t="s">
        <v>585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583</v>
      </c>
      <c r="I71" s="368"/>
      <c r="J71" s="364"/>
      <c r="K71" s="364"/>
      <c r="L71" s="365"/>
      <c r="M71" s="364"/>
      <c r="N71" s="365"/>
      <c r="O71" s="366"/>
    </row>
    <row r="72" spans="2:30" x14ac:dyDescent="0.15">
      <c r="B72" s="248"/>
      <c r="C72" s="244"/>
      <c r="D72" s="244"/>
      <c r="E72" s="244"/>
      <c r="F72" s="244"/>
      <c r="G72" s="1224"/>
      <c r="H72" s="1225"/>
      <c r="I72" s="1225"/>
      <c r="J72" s="1226"/>
      <c r="K72" s="354" t="s">
        <v>521</v>
      </c>
      <c r="L72" s="354" t="s">
        <v>522</v>
      </c>
      <c r="M72" s="354" t="s">
        <v>523</v>
      </c>
      <c r="N72" s="354" t="s">
        <v>524</v>
      </c>
      <c r="O72" s="354" t="s">
        <v>525</v>
      </c>
    </row>
    <row r="73" spans="2:30" x14ac:dyDescent="0.15">
      <c r="B73" s="248"/>
      <c r="C73" s="244"/>
      <c r="D73" s="244"/>
      <c r="E73" s="244"/>
      <c r="F73" s="244"/>
      <c r="G73" s="1227" t="s">
        <v>578</v>
      </c>
      <c r="H73" s="1228"/>
      <c r="I73" s="1233" t="s">
        <v>579</v>
      </c>
      <c r="J73" s="1233"/>
      <c r="K73" s="1248">
        <v>65.400000000000006</v>
      </c>
      <c r="L73" s="1248">
        <v>50.6</v>
      </c>
      <c r="M73" s="1236">
        <v>39.700000000000003</v>
      </c>
      <c r="N73" s="1236">
        <v>25.8</v>
      </c>
      <c r="O73" s="1236">
        <v>20.100000000000001</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584</v>
      </c>
      <c r="J75" s="1237"/>
      <c r="K75" s="1249">
        <v>14.2</v>
      </c>
      <c r="L75" s="1249">
        <v>12.1</v>
      </c>
      <c r="M75" s="1249">
        <v>11.4</v>
      </c>
      <c r="N75" s="1249">
        <v>10.6</v>
      </c>
      <c r="O75" s="1249">
        <v>9.1999999999999993</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581</v>
      </c>
      <c r="H77" s="1241"/>
      <c r="I77" s="1237" t="s">
        <v>579</v>
      </c>
      <c r="J77" s="1237"/>
      <c r="K77" s="1248">
        <v>69.2</v>
      </c>
      <c r="L77" s="1248">
        <v>58.2</v>
      </c>
      <c r="M77" s="1236">
        <v>50.3</v>
      </c>
      <c r="N77" s="1236">
        <v>45.9</v>
      </c>
      <c r="O77" s="1236">
        <v>39</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584</v>
      </c>
      <c r="J79" s="1246"/>
      <c r="K79" s="1251">
        <v>11.1</v>
      </c>
      <c r="L79" s="1251">
        <v>10.3</v>
      </c>
      <c r="M79" s="1251">
        <v>9.6</v>
      </c>
      <c r="N79" s="1251">
        <v>8.8000000000000007</v>
      </c>
      <c r="O79" s="1251">
        <v>9</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78368</v>
      </c>
      <c r="E3" s="116"/>
      <c r="F3" s="117">
        <v>47569</v>
      </c>
      <c r="G3" s="118"/>
      <c r="H3" s="119"/>
    </row>
    <row r="4" spans="1:8" x14ac:dyDescent="0.15">
      <c r="A4" s="120"/>
      <c r="B4" s="121"/>
      <c r="C4" s="122"/>
      <c r="D4" s="123">
        <v>46487</v>
      </c>
      <c r="E4" s="124"/>
      <c r="F4" s="125">
        <v>26255</v>
      </c>
      <c r="G4" s="126"/>
      <c r="H4" s="127"/>
    </row>
    <row r="5" spans="1:8" x14ac:dyDescent="0.15">
      <c r="A5" s="108" t="s">
        <v>515</v>
      </c>
      <c r="B5" s="113"/>
      <c r="C5" s="114"/>
      <c r="D5" s="115">
        <v>61966</v>
      </c>
      <c r="E5" s="116"/>
      <c r="F5" s="117">
        <v>50880</v>
      </c>
      <c r="G5" s="118"/>
      <c r="H5" s="119"/>
    </row>
    <row r="6" spans="1:8" x14ac:dyDescent="0.15">
      <c r="A6" s="120"/>
      <c r="B6" s="121"/>
      <c r="C6" s="122"/>
      <c r="D6" s="123">
        <v>24704</v>
      </c>
      <c r="E6" s="124"/>
      <c r="F6" s="125">
        <v>26879</v>
      </c>
      <c r="G6" s="126"/>
      <c r="H6" s="127"/>
    </row>
    <row r="7" spans="1:8" x14ac:dyDescent="0.15">
      <c r="A7" s="108" t="s">
        <v>516</v>
      </c>
      <c r="B7" s="113"/>
      <c r="C7" s="114"/>
      <c r="D7" s="115">
        <v>108647</v>
      </c>
      <c r="E7" s="116"/>
      <c r="F7" s="117">
        <v>63956</v>
      </c>
      <c r="G7" s="118"/>
      <c r="H7" s="119"/>
    </row>
    <row r="8" spans="1:8" x14ac:dyDescent="0.15">
      <c r="A8" s="120"/>
      <c r="B8" s="121"/>
      <c r="C8" s="122"/>
      <c r="D8" s="123">
        <v>27692</v>
      </c>
      <c r="E8" s="124"/>
      <c r="F8" s="125">
        <v>29239</v>
      </c>
      <c r="G8" s="126"/>
      <c r="H8" s="127"/>
    </row>
    <row r="9" spans="1:8" x14ac:dyDescent="0.15">
      <c r="A9" s="108" t="s">
        <v>517</v>
      </c>
      <c r="B9" s="113"/>
      <c r="C9" s="114"/>
      <c r="D9" s="115">
        <v>126822</v>
      </c>
      <c r="E9" s="116"/>
      <c r="F9" s="117">
        <v>66255</v>
      </c>
      <c r="G9" s="118"/>
      <c r="H9" s="119"/>
    </row>
    <row r="10" spans="1:8" x14ac:dyDescent="0.15">
      <c r="A10" s="120"/>
      <c r="B10" s="121"/>
      <c r="C10" s="122"/>
      <c r="D10" s="123">
        <v>40300</v>
      </c>
      <c r="E10" s="124"/>
      <c r="F10" s="125">
        <v>31822</v>
      </c>
      <c r="G10" s="126"/>
      <c r="H10" s="127"/>
    </row>
    <row r="11" spans="1:8" x14ac:dyDescent="0.15">
      <c r="A11" s="108" t="s">
        <v>518</v>
      </c>
      <c r="B11" s="113"/>
      <c r="C11" s="114"/>
      <c r="D11" s="115">
        <v>88913</v>
      </c>
      <c r="E11" s="116"/>
      <c r="F11" s="117">
        <v>92247</v>
      </c>
      <c r="G11" s="118"/>
      <c r="H11" s="119"/>
    </row>
    <row r="12" spans="1:8" x14ac:dyDescent="0.15">
      <c r="A12" s="120"/>
      <c r="B12" s="121"/>
      <c r="C12" s="128"/>
      <c r="D12" s="123">
        <v>52225</v>
      </c>
      <c r="E12" s="124"/>
      <c r="F12" s="125">
        <v>37204</v>
      </c>
      <c r="G12" s="126"/>
      <c r="H12" s="127"/>
    </row>
    <row r="13" spans="1:8" x14ac:dyDescent="0.15">
      <c r="A13" s="108"/>
      <c r="B13" s="113"/>
      <c r="C13" s="129"/>
      <c r="D13" s="130">
        <v>92943</v>
      </c>
      <c r="E13" s="131"/>
      <c r="F13" s="132">
        <v>64181</v>
      </c>
      <c r="G13" s="133"/>
      <c r="H13" s="119"/>
    </row>
    <row r="14" spans="1:8" x14ac:dyDescent="0.15">
      <c r="A14" s="120"/>
      <c r="B14" s="121"/>
      <c r="C14" s="122"/>
      <c r="D14" s="123">
        <v>38282</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3.1</v>
      </c>
      <c r="C19" s="134">
        <f>ROUND(VALUE(SUBSTITUTE(実質収支比率等に係る経年分析!G$48,"▲","-")),2)</f>
        <v>4.03</v>
      </c>
      <c r="D19" s="134">
        <f>ROUND(VALUE(SUBSTITUTE(実質収支比率等に係る経年分析!H$48,"▲","-")),2)</f>
        <v>4.37</v>
      </c>
      <c r="E19" s="134">
        <f>ROUND(VALUE(SUBSTITUTE(実質収支比率等に係る経年分析!I$48,"▲","-")),2)</f>
        <v>3.99</v>
      </c>
      <c r="F19" s="134">
        <f>ROUND(VALUE(SUBSTITUTE(実質収支比率等に係る経年分析!J$48,"▲","-")),2)</f>
        <v>5.1100000000000003</v>
      </c>
    </row>
    <row r="20" spans="1:11" x14ac:dyDescent="0.15">
      <c r="A20" s="134" t="s">
        <v>42</v>
      </c>
      <c r="B20" s="134">
        <f>ROUND(VALUE(SUBSTITUTE(実質収支比率等に係る経年分析!F$47,"▲","-")),2)</f>
        <v>12.24</v>
      </c>
      <c r="C20" s="134">
        <f>ROUND(VALUE(SUBSTITUTE(実質収支比率等に係る経年分析!G$47,"▲","-")),2)</f>
        <v>13.84</v>
      </c>
      <c r="D20" s="134">
        <f>ROUND(VALUE(SUBSTITUTE(実質収支比率等に係る経年分析!H$47,"▲","-")),2)</f>
        <v>13.78</v>
      </c>
      <c r="E20" s="134">
        <f>ROUND(VALUE(SUBSTITUTE(実質収支比率等に係る経年分析!I$47,"▲","-")),2)</f>
        <v>18.53</v>
      </c>
      <c r="F20" s="134">
        <f>ROUND(VALUE(SUBSTITUTE(実質収支比率等に係る経年分析!J$47,"▲","-")),2)</f>
        <v>14.54</v>
      </c>
    </row>
    <row r="21" spans="1:11" x14ac:dyDescent="0.15">
      <c r="A21" s="134" t="s">
        <v>43</v>
      </c>
      <c r="B21" s="134">
        <f>IF(ISNUMBER(VALUE(SUBSTITUTE(実質収支比率等に係る経年分析!F$49,"▲","-"))),ROUND(VALUE(SUBSTITUTE(実質収支比率等に係る経年分析!F$49,"▲","-")),2),NA())</f>
        <v>0.93</v>
      </c>
      <c r="C21" s="134">
        <f>IF(ISNUMBER(VALUE(SUBSTITUTE(実質収支比率等に係る経年分析!G$49,"▲","-"))),ROUND(VALUE(SUBSTITUTE(実質収支比率等に係る経年分析!G$49,"▲","-")),2),NA())</f>
        <v>2.59</v>
      </c>
      <c r="D21" s="134">
        <f>IF(ISNUMBER(VALUE(SUBSTITUTE(実質収支比率等に係る経年分析!H$49,"▲","-"))),ROUND(VALUE(SUBSTITUTE(実質収支比率等に係る経年分析!H$49,"▲","-")),2),NA())</f>
        <v>0.41</v>
      </c>
      <c r="E21" s="134">
        <f>IF(ISNUMBER(VALUE(SUBSTITUTE(実質収支比率等に係る経年分析!I$49,"▲","-"))),ROUND(VALUE(SUBSTITUTE(実質収支比率等に係る経年分析!I$49,"▲","-")),2),NA())</f>
        <v>4.26</v>
      </c>
      <c r="F21" s="134">
        <f>IF(ISNUMBER(VALUE(SUBSTITUTE(実質収支比率等に係る経年分析!J$49,"▲","-"))),ROUND(VALUE(SUBSTITUTE(実質収支比率等に係る経年分析!J$49,"▲","-")),2),NA())</f>
        <v>-2.69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国民健康保険事業特別会計（事業勘定）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1.29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0.61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0.28999999999999998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0.32</v>
      </c>
    </row>
    <row r="31" spans="1:11" x14ac:dyDescent="0.15">
      <c r="A31" s="135" t="str">
        <f>IF(連結実質赤字比率に係る赤字・黒字の構成分析!C$39="",NA(),連結実質赤字比率に係る赤字・黒字の構成分析!C$39)</f>
        <v>分譲宅地造成事業特別会計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0.63</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5.61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6.28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6.62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6.27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7.41</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8.69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8.27</v>
      </c>
    </row>
    <row r="34" spans="1:16" x14ac:dyDescent="0.15">
      <c r="A34" s="135" t="str">
        <f>IF(連結実質赤字比率に係る赤字・黒字の構成分析!C$36="",NA(),連結実質赤字比率に係る赤字・黒字の構成分析!C$36)</f>
        <v>木材加工事業特別会計</v>
      </c>
      <c r="B34" s="135">
        <f>IF(ROUND(VALUE(SUBSTITUTE(連結実質赤字比率に係る赤字・黒字の構成分析!F$36,"▲", "-")), 2) &lt; 0, ABS(ROUND(VALUE(SUBSTITUTE(連結実質赤字比率に係る赤字・黒字の構成分析!F$36,"▲", "-")), 2)), NA())</f>
        <v>0.19</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0.17</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0.16</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0.19</v>
      </c>
      <c r="I34" s="135" t="e">
        <f>IF(ROUND(VALUE(SUBSTITUTE(連結実質赤字比率に係る赤字・黒字の構成分析!I$36,"▲", "-")), 2) &gt;= 0, ABS(ROUND(VALUE(SUBSTITUTE(連結実質赤字比率に係る赤字・黒字の構成分析!I$36,"▲", "-")), 2)), NA())</f>
        <v>#N/A</v>
      </c>
      <c r="J34" s="135">
        <f>IF(ROUND(VALUE(SUBSTITUTE(連結実質赤字比率に係る赤字・黒字の構成分析!J$36,"▲", "-")), 2) &lt; 0, ABS(ROUND(VALUE(SUBSTITUTE(連結実質赤字比率に係る赤字・黒字の構成分析!J$36,"▲", "-")), 2)), NA())</f>
        <v>0.22</v>
      </c>
      <c r="K34" s="135" t="e">
        <f>IF(ROUND(VALUE(SUBSTITUTE(連結実質赤字比率に係る赤字・黒字の構成分析!J$36,"▲", "-")), 2) &gt;= 0, ABS(ROUND(VALUE(SUBSTITUTE(連結実質赤字比率に係る赤字・黒字の構成分析!J$36,"▲", "-")), 2)), NA())</f>
        <v>#N/A</v>
      </c>
    </row>
    <row r="35" spans="1:16" x14ac:dyDescent="0.15">
      <c r="A35" s="135" t="str">
        <f>IF(連結実質赤字比率に係る赤字・黒字の構成分析!C$35="",NA(),連結実質赤字比率に係る赤字・黒字の構成分析!C$35)</f>
        <v>駐車場事業特別会計</v>
      </c>
      <c r="B35" s="135">
        <f>IF(ROUND(VALUE(SUBSTITUTE(連結実質赤字比率に係る赤字・黒字の構成分析!F$35,"▲", "-")), 2) &lt; 0, ABS(ROUND(VALUE(SUBSTITUTE(連結実質赤字比率に係る赤字・黒字の構成分析!F$35,"▲", "-")), 2)), NA())</f>
        <v>1.55</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1.55</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1.57</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1.53</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1.47</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同和対策住宅資金等貸付事業特別会計</v>
      </c>
      <c r="B36" s="135">
        <f>IF(ROUND(VALUE(SUBSTITUTE(連結実質赤字比率に係る赤字・黒字の構成分析!F$34,"▲", "-")), 2) &lt; 0, ABS(ROUND(VALUE(SUBSTITUTE(連結実質赤字比率に係る赤字・黒字の構成分析!F$34,"▲", "-")), 2)), NA())</f>
        <v>2.0499999999999998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2.0699999999999998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2.08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2.11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2.0699999999999998</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4505</v>
      </c>
      <c r="E42" s="136"/>
      <c r="F42" s="136"/>
      <c r="G42" s="136">
        <f>'実質公債費比率（分子）の構造'!L$52</f>
        <v>4609</v>
      </c>
      <c r="H42" s="136"/>
      <c r="I42" s="136"/>
      <c r="J42" s="136">
        <f>'実質公債費比率（分子）の構造'!M$52</f>
        <v>4633</v>
      </c>
      <c r="K42" s="136"/>
      <c r="L42" s="136"/>
      <c r="M42" s="136">
        <f>'実質公債費比率（分子）の構造'!N$52</f>
        <v>4803</v>
      </c>
      <c r="N42" s="136"/>
      <c r="O42" s="136"/>
      <c r="P42" s="136">
        <f>'実質公債費比率（分子）の構造'!O$52</f>
        <v>4890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123</v>
      </c>
      <c r="C44" s="136"/>
      <c r="D44" s="136"/>
      <c r="E44" s="136">
        <f>'実質公債費比率（分子）の構造'!L$50</f>
        <v>120</v>
      </c>
      <c r="F44" s="136"/>
      <c r="G44" s="136"/>
      <c r="H44" s="136">
        <f>'実質公債費比率（分子）の構造'!M$50</f>
        <v>18</v>
      </c>
      <c r="I44" s="136"/>
      <c r="J44" s="136"/>
      <c r="K44" s="136">
        <f>'実質公債費比率（分子）の構造'!N$50</f>
        <v>16</v>
      </c>
      <c r="L44" s="136"/>
      <c r="M44" s="136"/>
      <c r="N44" s="136">
        <f>'実質公債費比率（分子）の構造'!O$50</f>
        <v>8</v>
      </c>
      <c r="O44" s="136"/>
      <c r="P44" s="136"/>
    </row>
    <row r="45" spans="1:16" x14ac:dyDescent="0.15">
      <c r="A45" s="136" t="s">
        <v>53</v>
      </c>
      <c r="B45" s="136">
        <f>'実質公債費比率（分子）の構造'!K$49</f>
        <v>467</v>
      </c>
      <c r="C45" s="136"/>
      <c r="D45" s="136"/>
      <c r="E45" s="136">
        <f>'実質公債費比率（分子）の構造'!L$49</f>
        <v>424</v>
      </c>
      <c r="F45" s="136"/>
      <c r="G45" s="136"/>
      <c r="H45" s="136">
        <f>'実質公債費比率（分子）の構造'!M$49</f>
        <v>427</v>
      </c>
      <c r="I45" s="136"/>
      <c r="J45" s="136"/>
      <c r="K45" s="136">
        <f>'実質公債費比率（分子）の構造'!N$49</f>
        <v>303</v>
      </c>
      <c r="L45" s="136"/>
      <c r="M45" s="136"/>
      <c r="N45" s="136">
        <f>'実質公債費比率（分子）の構造'!O$49</f>
        <v>292</v>
      </c>
      <c r="O45" s="136"/>
      <c r="P45" s="136"/>
    </row>
    <row r="46" spans="1:16" x14ac:dyDescent="0.15">
      <c r="A46" s="136" t="s">
        <v>54</v>
      </c>
      <c r="B46" s="136">
        <f>'実質公債費比率（分子）の構造'!K$48</f>
        <v>575</v>
      </c>
      <c r="C46" s="136"/>
      <c r="D46" s="136"/>
      <c r="E46" s="136">
        <f>'実質公債費比率（分子）の構造'!L$48</f>
        <v>552</v>
      </c>
      <c r="F46" s="136"/>
      <c r="G46" s="136"/>
      <c r="H46" s="136">
        <f>'実質公債費比率（分子）の構造'!M$48</f>
        <v>576</v>
      </c>
      <c r="I46" s="136"/>
      <c r="J46" s="136"/>
      <c r="K46" s="136">
        <f>'実質公債費比率（分子）の構造'!N$48</f>
        <v>573</v>
      </c>
      <c r="L46" s="136"/>
      <c r="M46" s="136"/>
      <c r="N46" s="136">
        <f>'実質公債費比率（分子）の構造'!O$48</f>
        <v>567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5670</v>
      </c>
      <c r="C49" s="136"/>
      <c r="D49" s="136"/>
      <c r="E49" s="136">
        <f>'実質公債費比率（分子）の構造'!L$45</f>
        <v>5909</v>
      </c>
      <c r="F49" s="136"/>
      <c r="G49" s="136"/>
      <c r="H49" s="136">
        <f>'実質公債費比率（分子）の構造'!M$45</f>
        <v>5789</v>
      </c>
      <c r="I49" s="136"/>
      <c r="J49" s="136"/>
      <c r="K49" s="136">
        <f>'実質公債費比率（分子）の構造'!N$45</f>
        <v>5726</v>
      </c>
      <c r="L49" s="136"/>
      <c r="M49" s="136"/>
      <c r="N49" s="136">
        <f>'実質公債費比率（分子）の構造'!O$45</f>
        <v>5576</v>
      </c>
      <c r="O49" s="136"/>
      <c r="P49" s="136"/>
    </row>
    <row r="50" spans="1:16" x14ac:dyDescent="0.15">
      <c r="A50" s="136" t="s">
        <v>58</v>
      </c>
      <c r="B50" s="136" t="e">
        <f>NA()</f>
        <v>#N/A</v>
      </c>
      <c r="C50" s="136">
        <f>IF(ISNUMBER('実質公債費比率（分子）の構造'!K$53),'実質公債費比率（分子）の構造'!K$53,NA())</f>
        <v>2330</v>
      </c>
      <c r="D50" s="136" t="e">
        <f>NA()</f>
        <v>#N/A</v>
      </c>
      <c r="E50" s="136" t="e">
        <f>NA()</f>
        <v>#N/A</v>
      </c>
      <c r="F50" s="136">
        <f>IF(ISNUMBER('実質公債費比率（分子）の構造'!L$53),'実質公債費比率（分子）の構造'!L$53,NA())</f>
        <v>2396</v>
      </c>
      <c r="G50" s="136" t="e">
        <f>NA()</f>
        <v>#N/A</v>
      </c>
      <c r="H50" s="136" t="e">
        <f>NA()</f>
        <v>#N/A</v>
      </c>
      <c r="I50" s="136">
        <f>IF(ISNUMBER('実質公債費比率（分子）の構造'!M$53),'実質公債費比率（分子）の構造'!M$53,NA())</f>
        <v>2177</v>
      </c>
      <c r="J50" s="136" t="e">
        <f>NA()</f>
        <v>#N/A</v>
      </c>
      <c r="K50" s="136" t="e">
        <f>NA()</f>
        <v>#N/A</v>
      </c>
      <c r="L50" s="136">
        <f>IF(ISNUMBER('実質公債費比率（分子）の構造'!N$53),'実質公債費比率（分子）の構造'!N$53,NA())</f>
        <v>1815</v>
      </c>
      <c r="M50" s="136" t="e">
        <f>NA()</f>
        <v>#N/A</v>
      </c>
      <c r="N50" s="136" t="e">
        <f>NA()</f>
        <v>#N/A</v>
      </c>
      <c r="O50" s="136">
        <f>IF(ISNUMBER('実質公債費比率（分子）の構造'!O$53),'実質公債費比率（分子）の構造'!O$53,NA())</f>
        <v>1553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41760</v>
      </c>
      <c r="E56" s="135"/>
      <c r="F56" s="135"/>
      <c r="G56" s="135">
        <f>'将来負担比率（分子）の構造'!J$51</f>
        <v>42532</v>
      </c>
      <c r="H56" s="135"/>
      <c r="I56" s="135"/>
      <c r="J56" s="135">
        <f>'将来負担比率（分子）の構造'!K$51</f>
        <v>42647</v>
      </c>
      <c r="K56" s="135"/>
      <c r="L56" s="135"/>
      <c r="M56" s="135">
        <f>'将来負担比率（分子）の構造'!L$51</f>
        <v>43113</v>
      </c>
      <c r="N56" s="135"/>
      <c r="O56" s="135"/>
      <c r="P56" s="135">
        <f>'将来負担比率（分子）の構造'!M$51</f>
        <v>43647</v>
      </c>
    </row>
    <row r="57" spans="1:16" x14ac:dyDescent="0.15">
      <c r="A57" s="135" t="s">
        <v>34</v>
      </c>
      <c r="B57" s="135"/>
      <c r="C57" s="135"/>
      <c r="D57" s="135">
        <f>'将来負担比率（分子）の構造'!I$50</f>
        <v>2617</v>
      </c>
      <c r="E57" s="135"/>
      <c r="F57" s="135"/>
      <c r="G57" s="135">
        <f>'将来負担比率（分子）の構造'!J$50</f>
        <v>2254</v>
      </c>
      <c r="H57" s="135"/>
      <c r="I57" s="135"/>
      <c r="J57" s="135">
        <f>'将来負担比率（分子）の構造'!K$50</f>
        <v>1860</v>
      </c>
      <c r="K57" s="135"/>
      <c r="L57" s="135"/>
      <c r="M57" s="135">
        <f>'将来負担比率（分子）の構造'!L$50</f>
        <v>1732</v>
      </c>
      <c r="N57" s="135"/>
      <c r="O57" s="135"/>
      <c r="P57" s="135">
        <f>'将来負担比率（分子）の構造'!M$50</f>
        <v>1795</v>
      </c>
    </row>
    <row r="58" spans="1:16" x14ac:dyDescent="0.15">
      <c r="A58" s="135" t="s">
        <v>33</v>
      </c>
      <c r="B58" s="135"/>
      <c r="C58" s="135"/>
      <c r="D58" s="135">
        <f>'将来負担比率（分子）の構造'!I$49</f>
        <v>13369</v>
      </c>
      <c r="E58" s="135"/>
      <c r="F58" s="135"/>
      <c r="G58" s="135">
        <f>'将来負担比率（分子）の構造'!J$49</f>
        <v>14263</v>
      </c>
      <c r="H58" s="135"/>
      <c r="I58" s="135"/>
      <c r="J58" s="135">
        <f>'将来負担比率（分子）の構造'!K$49</f>
        <v>16663</v>
      </c>
      <c r="K58" s="135"/>
      <c r="L58" s="135"/>
      <c r="M58" s="135">
        <f>'将来負担比率（分子）の構造'!L$49</f>
        <v>18696</v>
      </c>
      <c r="N58" s="135"/>
      <c r="O58" s="135"/>
      <c r="P58" s="135">
        <f>'将来負担比率（分子）の構造'!M$49</f>
        <v>19234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286</v>
      </c>
      <c r="C61" s="135"/>
      <c r="D61" s="135"/>
      <c r="E61" s="135">
        <f>'将来負担比率（分子）の構造'!J$46</f>
        <v>243</v>
      </c>
      <c r="F61" s="135"/>
      <c r="G61" s="135"/>
      <c r="H61" s="135">
        <f>'将来負担比率（分子）の構造'!K$46</f>
        <v>243</v>
      </c>
      <c r="I61" s="135"/>
      <c r="J61" s="135"/>
      <c r="K61" s="135">
        <f>'将来負担比率（分子）の構造'!L$46</f>
        <v>229</v>
      </c>
      <c r="L61" s="135"/>
      <c r="M61" s="135"/>
      <c r="N61" s="135">
        <f>'将来負担比率（分子）の構造'!M$46</f>
        <v>235</v>
      </c>
      <c r="O61" s="135"/>
      <c r="P61" s="135"/>
    </row>
    <row r="62" spans="1:16" x14ac:dyDescent="0.15">
      <c r="A62" s="135" t="s">
        <v>28</v>
      </c>
      <c r="B62" s="135">
        <f>'将来負担比率（分子）の構造'!I$45</f>
        <v>8672</v>
      </c>
      <c r="C62" s="135"/>
      <c r="D62" s="135"/>
      <c r="E62" s="135">
        <f>'将来負担比率（分子）の構造'!J$45</f>
        <v>8483</v>
      </c>
      <c r="F62" s="135"/>
      <c r="G62" s="135"/>
      <c r="H62" s="135">
        <f>'将来負担比率（分子）の構造'!K$45</f>
        <v>8099</v>
      </c>
      <c r="I62" s="135"/>
      <c r="J62" s="135"/>
      <c r="K62" s="135">
        <f>'将来負担比率（分子）の構造'!L$45</f>
        <v>7411</v>
      </c>
      <c r="L62" s="135"/>
      <c r="M62" s="135"/>
      <c r="N62" s="135">
        <f>'将来負担比率（分子）の構造'!M$45</f>
        <v>6743</v>
      </c>
      <c r="O62" s="135"/>
      <c r="P62" s="135"/>
    </row>
    <row r="63" spans="1:16" x14ac:dyDescent="0.15">
      <c r="A63" s="135" t="s">
        <v>27</v>
      </c>
      <c r="B63" s="135">
        <f>'将来負担比率（分子）の構造'!I$44</f>
        <v>3551</v>
      </c>
      <c r="C63" s="135"/>
      <c r="D63" s="135"/>
      <c r="E63" s="135">
        <f>'将来負担比率（分子）の構造'!J$44</f>
        <v>3190</v>
      </c>
      <c r="F63" s="135"/>
      <c r="G63" s="135"/>
      <c r="H63" s="135">
        <f>'将来負担比率（分子）の構造'!K$44</f>
        <v>3492</v>
      </c>
      <c r="I63" s="135"/>
      <c r="J63" s="135"/>
      <c r="K63" s="135">
        <f>'将来負担比率（分子）の構造'!L$44</f>
        <v>3338</v>
      </c>
      <c r="L63" s="135"/>
      <c r="M63" s="135"/>
      <c r="N63" s="135">
        <f>'将来負担比率（分子）の構造'!M$44</f>
        <v>3179</v>
      </c>
      <c r="O63" s="135"/>
      <c r="P63" s="135"/>
    </row>
    <row r="64" spans="1:16" x14ac:dyDescent="0.15">
      <c r="A64" s="135" t="s">
        <v>26</v>
      </c>
      <c r="B64" s="135">
        <f>'将来負担比率（分子）の構造'!I$43</f>
        <v>6239</v>
      </c>
      <c r="C64" s="135"/>
      <c r="D64" s="135"/>
      <c r="E64" s="135">
        <f>'将来負担比率（分子）の構造'!J$43</f>
        <v>6180</v>
      </c>
      <c r="F64" s="135"/>
      <c r="G64" s="135"/>
      <c r="H64" s="135">
        <f>'将来負担比率（分子）の構造'!K$43</f>
        <v>6042</v>
      </c>
      <c r="I64" s="135"/>
      <c r="J64" s="135"/>
      <c r="K64" s="135">
        <f>'将来負担比率（分子）の構造'!L$43</f>
        <v>5697</v>
      </c>
      <c r="L64" s="135"/>
      <c r="M64" s="135"/>
      <c r="N64" s="135">
        <f>'将来負担比率（分子）の構造'!M$43</f>
        <v>5727</v>
      </c>
      <c r="O64" s="135"/>
      <c r="P64" s="135"/>
    </row>
    <row r="65" spans="1:16" x14ac:dyDescent="0.15">
      <c r="A65" s="135" t="s">
        <v>25</v>
      </c>
      <c r="B65" s="135">
        <f>'将来負担比率（分子）の構造'!I$42</f>
        <v>116</v>
      </c>
      <c r="C65" s="135"/>
      <c r="D65" s="135"/>
      <c r="E65" s="135">
        <f>'将来負担比率（分子）の構造'!J$42</f>
        <v>9</v>
      </c>
      <c r="F65" s="135"/>
      <c r="G65" s="135"/>
      <c r="H65" s="135">
        <f>'将来負担比率（分子）の構造'!K$42</f>
        <v>5</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52094</v>
      </c>
      <c r="C66" s="135"/>
      <c r="D66" s="135"/>
      <c r="E66" s="135">
        <f>'将来負担比率（分子）の構造'!J$41</f>
        <v>51139</v>
      </c>
      <c r="F66" s="135"/>
      <c r="G66" s="135"/>
      <c r="H66" s="135">
        <f>'将来負担比率（分子）の構造'!K$41</f>
        <v>51316</v>
      </c>
      <c r="I66" s="135"/>
      <c r="J66" s="135"/>
      <c r="K66" s="135">
        <f>'将来負担比率（分子）の構造'!L$41</f>
        <v>51999</v>
      </c>
      <c r="L66" s="135"/>
      <c r="M66" s="135"/>
      <c r="N66" s="135">
        <f>'将来負担比率（分子）の構造'!M$41</f>
        <v>52811</v>
      </c>
      <c r="O66" s="135"/>
      <c r="P66" s="135"/>
    </row>
    <row r="67" spans="1:16" x14ac:dyDescent="0.15">
      <c r="A67" s="135" t="s">
        <v>62</v>
      </c>
      <c r="B67" s="135" t="e">
        <f>NA()</f>
        <v>#N/A</v>
      </c>
      <c r="C67" s="135">
        <f>IF(ISNUMBER('将来負担比率（分子）の構造'!I$52), IF('将来負担比率（分子）の構造'!I$52 &lt; 0, 0, '将来負担比率（分子）の構造'!I$52), NA())</f>
        <v>13212</v>
      </c>
      <c r="D67" s="135" t="e">
        <f>NA()</f>
        <v>#N/A</v>
      </c>
      <c r="E67" s="135" t="e">
        <f>NA()</f>
        <v>#N/A</v>
      </c>
      <c r="F67" s="135">
        <f>IF(ISNUMBER('将来負担比率（分子）の構造'!J$52), IF('将来負担比率（分子）の構造'!J$52 &lt; 0, 0, '将来負担比率（分子）の構造'!J$52), NA())</f>
        <v>10195</v>
      </c>
      <c r="G67" s="135" t="e">
        <f>NA()</f>
        <v>#N/A</v>
      </c>
      <c r="H67" s="135" t="e">
        <f>NA()</f>
        <v>#N/A</v>
      </c>
      <c r="I67" s="135">
        <f>IF(ISNUMBER('将来負担比率（分子）の構造'!K$52), IF('将来負担比率（分子）の構造'!K$52 &lt; 0, 0, '将来負担比率（分子）の構造'!K$52), NA())</f>
        <v>8026</v>
      </c>
      <c r="J67" s="135" t="e">
        <f>NA()</f>
        <v>#N/A</v>
      </c>
      <c r="K67" s="135" t="e">
        <f>NA()</f>
        <v>#N/A</v>
      </c>
      <c r="L67" s="135">
        <f>IF(ISNUMBER('将来負担比率（分子）の構造'!L$52), IF('将来負担比率（分子）の構造'!L$52 &lt; 0, 0, '将来負担比率（分子）の構造'!L$52), NA())</f>
        <v>5133</v>
      </c>
      <c r="M67" s="135" t="e">
        <f>NA()</f>
        <v>#N/A</v>
      </c>
      <c r="N67" s="135" t="e">
        <f>NA()</f>
        <v>#N/A</v>
      </c>
      <c r="O67" s="135">
        <f>IF(ISNUMBER('将来負担比率（分子）の構造'!M$52), IF('将来負担比率（分子）の構造'!M$52 &lt; 0, 0, '将来負担比率（分子）の構造'!M$52), NA())</f>
        <v>4018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8140609</v>
      </c>
      <c r="S5" s="669"/>
      <c r="T5" s="669"/>
      <c r="U5" s="669"/>
      <c r="V5" s="669"/>
      <c r="W5" s="669"/>
      <c r="X5" s="669"/>
      <c r="Y5" s="716"/>
      <c r="Z5" s="729">
        <v>16.899999999999999</v>
      </c>
      <c r="AA5" s="729"/>
      <c r="AB5" s="729"/>
      <c r="AC5" s="729"/>
      <c r="AD5" s="730">
        <v>7748838</v>
      </c>
      <c r="AE5" s="730"/>
      <c r="AF5" s="730"/>
      <c r="AG5" s="730"/>
      <c r="AH5" s="730"/>
      <c r="AI5" s="730"/>
      <c r="AJ5" s="730"/>
      <c r="AK5" s="730"/>
      <c r="AL5" s="717">
        <v>33.1</v>
      </c>
      <c r="AM5" s="686"/>
      <c r="AN5" s="686"/>
      <c r="AO5" s="718"/>
      <c r="AP5" s="705" t="s">
        <v>204</v>
      </c>
      <c r="AQ5" s="706"/>
      <c r="AR5" s="706"/>
      <c r="AS5" s="706"/>
      <c r="AT5" s="706"/>
      <c r="AU5" s="706"/>
      <c r="AV5" s="706"/>
      <c r="AW5" s="706"/>
      <c r="AX5" s="706"/>
      <c r="AY5" s="706"/>
      <c r="AZ5" s="706"/>
      <c r="BA5" s="706"/>
      <c r="BB5" s="706"/>
      <c r="BC5" s="706"/>
      <c r="BD5" s="706"/>
      <c r="BE5" s="706"/>
      <c r="BF5" s="707"/>
      <c r="BG5" s="618">
        <v>7740712</v>
      </c>
      <c r="BH5" s="619"/>
      <c r="BI5" s="619"/>
      <c r="BJ5" s="619"/>
      <c r="BK5" s="619"/>
      <c r="BL5" s="619"/>
      <c r="BM5" s="619"/>
      <c r="BN5" s="620"/>
      <c r="BO5" s="671">
        <v>95.1</v>
      </c>
      <c r="BP5" s="671"/>
      <c r="BQ5" s="671"/>
      <c r="BR5" s="671"/>
      <c r="BS5" s="672">
        <v>43705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358617</v>
      </c>
      <c r="S6" s="619"/>
      <c r="T6" s="619"/>
      <c r="U6" s="619"/>
      <c r="V6" s="619"/>
      <c r="W6" s="619"/>
      <c r="X6" s="619"/>
      <c r="Y6" s="620"/>
      <c r="Z6" s="671">
        <v>0.7</v>
      </c>
      <c r="AA6" s="671"/>
      <c r="AB6" s="671"/>
      <c r="AC6" s="671"/>
      <c r="AD6" s="672">
        <v>358617</v>
      </c>
      <c r="AE6" s="672"/>
      <c r="AF6" s="672"/>
      <c r="AG6" s="672"/>
      <c r="AH6" s="672"/>
      <c r="AI6" s="672"/>
      <c r="AJ6" s="672"/>
      <c r="AK6" s="672"/>
      <c r="AL6" s="641">
        <v>1.5</v>
      </c>
      <c r="AM6" s="673"/>
      <c r="AN6" s="673"/>
      <c r="AO6" s="674"/>
      <c r="AP6" s="615" t="s">
        <v>209</v>
      </c>
      <c r="AQ6" s="616"/>
      <c r="AR6" s="616"/>
      <c r="AS6" s="616"/>
      <c r="AT6" s="616"/>
      <c r="AU6" s="616"/>
      <c r="AV6" s="616"/>
      <c r="AW6" s="616"/>
      <c r="AX6" s="616"/>
      <c r="AY6" s="616"/>
      <c r="AZ6" s="616"/>
      <c r="BA6" s="616"/>
      <c r="BB6" s="616"/>
      <c r="BC6" s="616"/>
      <c r="BD6" s="616"/>
      <c r="BE6" s="616"/>
      <c r="BF6" s="617"/>
      <c r="BG6" s="618">
        <v>7740712</v>
      </c>
      <c r="BH6" s="619"/>
      <c r="BI6" s="619"/>
      <c r="BJ6" s="619"/>
      <c r="BK6" s="619"/>
      <c r="BL6" s="619"/>
      <c r="BM6" s="619"/>
      <c r="BN6" s="620"/>
      <c r="BO6" s="671">
        <v>95.1</v>
      </c>
      <c r="BP6" s="671"/>
      <c r="BQ6" s="671"/>
      <c r="BR6" s="671"/>
      <c r="BS6" s="672">
        <v>43705</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290483</v>
      </c>
      <c r="CS6" s="619"/>
      <c r="CT6" s="619"/>
      <c r="CU6" s="619"/>
      <c r="CV6" s="619"/>
      <c r="CW6" s="619"/>
      <c r="CX6" s="619"/>
      <c r="CY6" s="620"/>
      <c r="CZ6" s="671">
        <v>0.6</v>
      </c>
      <c r="DA6" s="671"/>
      <c r="DB6" s="671"/>
      <c r="DC6" s="671"/>
      <c r="DD6" s="624" t="s">
        <v>211</v>
      </c>
      <c r="DE6" s="619"/>
      <c r="DF6" s="619"/>
      <c r="DG6" s="619"/>
      <c r="DH6" s="619"/>
      <c r="DI6" s="619"/>
      <c r="DJ6" s="619"/>
      <c r="DK6" s="619"/>
      <c r="DL6" s="619"/>
      <c r="DM6" s="619"/>
      <c r="DN6" s="619"/>
      <c r="DO6" s="619"/>
      <c r="DP6" s="620"/>
      <c r="DQ6" s="624">
        <v>290483</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23219</v>
      </c>
      <c r="S7" s="619"/>
      <c r="T7" s="619"/>
      <c r="U7" s="619"/>
      <c r="V7" s="619"/>
      <c r="W7" s="619"/>
      <c r="X7" s="619"/>
      <c r="Y7" s="620"/>
      <c r="Z7" s="671">
        <v>0</v>
      </c>
      <c r="AA7" s="671"/>
      <c r="AB7" s="671"/>
      <c r="AC7" s="671"/>
      <c r="AD7" s="672">
        <v>23219</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3453800</v>
      </c>
      <c r="BH7" s="619"/>
      <c r="BI7" s="619"/>
      <c r="BJ7" s="619"/>
      <c r="BK7" s="619"/>
      <c r="BL7" s="619"/>
      <c r="BM7" s="619"/>
      <c r="BN7" s="620"/>
      <c r="BO7" s="671">
        <v>42.4</v>
      </c>
      <c r="BP7" s="671"/>
      <c r="BQ7" s="671"/>
      <c r="BR7" s="671"/>
      <c r="BS7" s="672">
        <v>43705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4901167</v>
      </c>
      <c r="CS7" s="619"/>
      <c r="CT7" s="619"/>
      <c r="CU7" s="619"/>
      <c r="CV7" s="619"/>
      <c r="CW7" s="619"/>
      <c r="CX7" s="619"/>
      <c r="CY7" s="620"/>
      <c r="CZ7" s="671">
        <v>10.5</v>
      </c>
      <c r="DA7" s="671"/>
      <c r="DB7" s="671"/>
      <c r="DC7" s="671"/>
      <c r="DD7" s="624">
        <v>112721</v>
      </c>
      <c r="DE7" s="619"/>
      <c r="DF7" s="619"/>
      <c r="DG7" s="619"/>
      <c r="DH7" s="619"/>
      <c r="DI7" s="619"/>
      <c r="DJ7" s="619"/>
      <c r="DK7" s="619"/>
      <c r="DL7" s="619"/>
      <c r="DM7" s="619"/>
      <c r="DN7" s="619"/>
      <c r="DO7" s="619"/>
      <c r="DP7" s="620"/>
      <c r="DQ7" s="624">
        <v>4151817</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70065</v>
      </c>
      <c r="S8" s="619"/>
      <c r="T8" s="619"/>
      <c r="U8" s="619"/>
      <c r="V8" s="619"/>
      <c r="W8" s="619"/>
      <c r="X8" s="619"/>
      <c r="Y8" s="620"/>
      <c r="Z8" s="671">
        <v>0.1</v>
      </c>
      <c r="AA8" s="671"/>
      <c r="AB8" s="671"/>
      <c r="AC8" s="671"/>
      <c r="AD8" s="672">
        <v>70065</v>
      </c>
      <c r="AE8" s="672"/>
      <c r="AF8" s="672"/>
      <c r="AG8" s="672"/>
      <c r="AH8" s="672"/>
      <c r="AI8" s="672"/>
      <c r="AJ8" s="672"/>
      <c r="AK8" s="672"/>
      <c r="AL8" s="641">
        <v>0.3</v>
      </c>
      <c r="AM8" s="673"/>
      <c r="AN8" s="673"/>
      <c r="AO8" s="674"/>
      <c r="AP8" s="615" t="s">
        <v>216</v>
      </c>
      <c r="AQ8" s="616"/>
      <c r="AR8" s="616"/>
      <c r="AS8" s="616"/>
      <c r="AT8" s="616"/>
      <c r="AU8" s="616"/>
      <c r="AV8" s="616"/>
      <c r="AW8" s="616"/>
      <c r="AX8" s="616"/>
      <c r="AY8" s="616"/>
      <c r="AZ8" s="616"/>
      <c r="BA8" s="616"/>
      <c r="BB8" s="616"/>
      <c r="BC8" s="616"/>
      <c r="BD8" s="616"/>
      <c r="BE8" s="616"/>
      <c r="BF8" s="617"/>
      <c r="BG8" s="618">
        <v>119623</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12996919</v>
      </c>
      <c r="CS8" s="619"/>
      <c r="CT8" s="619"/>
      <c r="CU8" s="619"/>
      <c r="CV8" s="619"/>
      <c r="CW8" s="619"/>
      <c r="CX8" s="619"/>
      <c r="CY8" s="620"/>
      <c r="CZ8" s="671">
        <v>27.8</v>
      </c>
      <c r="DA8" s="671"/>
      <c r="DB8" s="671"/>
      <c r="DC8" s="671"/>
      <c r="DD8" s="624">
        <v>159351</v>
      </c>
      <c r="DE8" s="619"/>
      <c r="DF8" s="619"/>
      <c r="DG8" s="619"/>
      <c r="DH8" s="619"/>
      <c r="DI8" s="619"/>
      <c r="DJ8" s="619"/>
      <c r="DK8" s="619"/>
      <c r="DL8" s="619"/>
      <c r="DM8" s="619"/>
      <c r="DN8" s="619"/>
      <c r="DO8" s="619"/>
      <c r="DP8" s="620"/>
      <c r="DQ8" s="624">
        <v>6806578</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57060</v>
      </c>
      <c r="S9" s="619"/>
      <c r="T9" s="619"/>
      <c r="U9" s="619"/>
      <c r="V9" s="619"/>
      <c r="W9" s="619"/>
      <c r="X9" s="619"/>
      <c r="Y9" s="620"/>
      <c r="Z9" s="671">
        <v>0.1</v>
      </c>
      <c r="AA9" s="671"/>
      <c r="AB9" s="671"/>
      <c r="AC9" s="671"/>
      <c r="AD9" s="672">
        <v>57060</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2795672</v>
      </c>
      <c r="BH9" s="619"/>
      <c r="BI9" s="619"/>
      <c r="BJ9" s="619"/>
      <c r="BK9" s="619"/>
      <c r="BL9" s="619"/>
      <c r="BM9" s="619"/>
      <c r="BN9" s="620"/>
      <c r="BO9" s="671">
        <v>34.299999999999997</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5650424</v>
      </c>
      <c r="CS9" s="619"/>
      <c r="CT9" s="619"/>
      <c r="CU9" s="619"/>
      <c r="CV9" s="619"/>
      <c r="CW9" s="619"/>
      <c r="CX9" s="619"/>
      <c r="CY9" s="620"/>
      <c r="CZ9" s="671">
        <v>12.1</v>
      </c>
      <c r="DA9" s="671"/>
      <c r="DB9" s="671"/>
      <c r="DC9" s="671"/>
      <c r="DD9" s="624">
        <v>1574251</v>
      </c>
      <c r="DE9" s="619"/>
      <c r="DF9" s="619"/>
      <c r="DG9" s="619"/>
      <c r="DH9" s="619"/>
      <c r="DI9" s="619"/>
      <c r="DJ9" s="619"/>
      <c r="DK9" s="619"/>
      <c r="DL9" s="619"/>
      <c r="DM9" s="619"/>
      <c r="DN9" s="619"/>
      <c r="DO9" s="619"/>
      <c r="DP9" s="620"/>
      <c r="DQ9" s="624">
        <v>3548614</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1411235</v>
      </c>
      <c r="S10" s="619"/>
      <c r="T10" s="619"/>
      <c r="U10" s="619"/>
      <c r="V10" s="619"/>
      <c r="W10" s="619"/>
      <c r="X10" s="619"/>
      <c r="Y10" s="620"/>
      <c r="Z10" s="671">
        <v>2.9</v>
      </c>
      <c r="AA10" s="671"/>
      <c r="AB10" s="671"/>
      <c r="AC10" s="671"/>
      <c r="AD10" s="672">
        <v>1411235</v>
      </c>
      <c r="AE10" s="672"/>
      <c r="AF10" s="672"/>
      <c r="AG10" s="672"/>
      <c r="AH10" s="672"/>
      <c r="AI10" s="672"/>
      <c r="AJ10" s="672"/>
      <c r="AK10" s="672"/>
      <c r="AL10" s="641">
        <v>6</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199136</v>
      </c>
      <c r="BH10" s="619"/>
      <c r="BI10" s="619"/>
      <c r="BJ10" s="619"/>
      <c r="BK10" s="619"/>
      <c r="BL10" s="619"/>
      <c r="BM10" s="619"/>
      <c r="BN10" s="620"/>
      <c r="BO10" s="671">
        <v>2.4</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4360</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1360</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v>372</v>
      </c>
      <c r="S11" s="619"/>
      <c r="T11" s="619"/>
      <c r="U11" s="619"/>
      <c r="V11" s="619"/>
      <c r="W11" s="619"/>
      <c r="X11" s="619"/>
      <c r="Y11" s="620"/>
      <c r="Z11" s="671">
        <v>0</v>
      </c>
      <c r="AA11" s="671"/>
      <c r="AB11" s="671"/>
      <c r="AC11" s="671"/>
      <c r="AD11" s="672">
        <v>372</v>
      </c>
      <c r="AE11" s="672"/>
      <c r="AF11" s="672"/>
      <c r="AG11" s="672"/>
      <c r="AH11" s="672"/>
      <c r="AI11" s="672"/>
      <c r="AJ11" s="672"/>
      <c r="AK11" s="672"/>
      <c r="AL11" s="641">
        <v>0</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339369</v>
      </c>
      <c r="BH11" s="619"/>
      <c r="BI11" s="619"/>
      <c r="BJ11" s="619"/>
      <c r="BK11" s="619"/>
      <c r="BL11" s="619"/>
      <c r="BM11" s="619"/>
      <c r="BN11" s="620"/>
      <c r="BO11" s="671">
        <v>4.2</v>
      </c>
      <c r="BP11" s="671"/>
      <c r="BQ11" s="671"/>
      <c r="BR11" s="671"/>
      <c r="BS11" s="624">
        <v>43705</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2891083</v>
      </c>
      <c r="CS11" s="619"/>
      <c r="CT11" s="619"/>
      <c r="CU11" s="619"/>
      <c r="CV11" s="619"/>
      <c r="CW11" s="619"/>
      <c r="CX11" s="619"/>
      <c r="CY11" s="620"/>
      <c r="CZ11" s="671">
        <v>6.2</v>
      </c>
      <c r="DA11" s="671"/>
      <c r="DB11" s="671"/>
      <c r="DC11" s="671"/>
      <c r="DD11" s="624">
        <v>533284</v>
      </c>
      <c r="DE11" s="619"/>
      <c r="DF11" s="619"/>
      <c r="DG11" s="619"/>
      <c r="DH11" s="619"/>
      <c r="DI11" s="619"/>
      <c r="DJ11" s="619"/>
      <c r="DK11" s="619"/>
      <c r="DL11" s="619"/>
      <c r="DM11" s="619"/>
      <c r="DN11" s="619"/>
      <c r="DO11" s="619"/>
      <c r="DP11" s="620"/>
      <c r="DQ11" s="624">
        <v>1946742</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3435575</v>
      </c>
      <c r="BH12" s="619"/>
      <c r="BI12" s="619"/>
      <c r="BJ12" s="619"/>
      <c r="BK12" s="619"/>
      <c r="BL12" s="619"/>
      <c r="BM12" s="619"/>
      <c r="BN12" s="620"/>
      <c r="BO12" s="671">
        <v>42.2</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1012304</v>
      </c>
      <c r="CS12" s="619"/>
      <c r="CT12" s="619"/>
      <c r="CU12" s="619"/>
      <c r="CV12" s="619"/>
      <c r="CW12" s="619"/>
      <c r="CX12" s="619"/>
      <c r="CY12" s="620"/>
      <c r="CZ12" s="671">
        <v>2.2000000000000002</v>
      </c>
      <c r="DA12" s="671"/>
      <c r="DB12" s="671"/>
      <c r="DC12" s="671"/>
      <c r="DD12" s="624">
        <v>102941</v>
      </c>
      <c r="DE12" s="619"/>
      <c r="DF12" s="619"/>
      <c r="DG12" s="619"/>
      <c r="DH12" s="619"/>
      <c r="DI12" s="619"/>
      <c r="DJ12" s="619"/>
      <c r="DK12" s="619"/>
      <c r="DL12" s="619"/>
      <c r="DM12" s="619"/>
      <c r="DN12" s="619"/>
      <c r="DO12" s="619"/>
      <c r="DP12" s="620"/>
      <c r="DQ12" s="624">
        <v>741505</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78873</v>
      </c>
      <c r="S13" s="619"/>
      <c r="T13" s="619"/>
      <c r="U13" s="619"/>
      <c r="V13" s="619"/>
      <c r="W13" s="619"/>
      <c r="X13" s="619"/>
      <c r="Y13" s="620"/>
      <c r="Z13" s="671">
        <v>0.2</v>
      </c>
      <c r="AA13" s="671"/>
      <c r="AB13" s="671"/>
      <c r="AC13" s="671"/>
      <c r="AD13" s="672">
        <v>78873</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3413823</v>
      </c>
      <c r="BH13" s="619"/>
      <c r="BI13" s="619"/>
      <c r="BJ13" s="619"/>
      <c r="BK13" s="619"/>
      <c r="BL13" s="619"/>
      <c r="BM13" s="619"/>
      <c r="BN13" s="620"/>
      <c r="BO13" s="671">
        <v>41.9</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4519175</v>
      </c>
      <c r="CS13" s="619"/>
      <c r="CT13" s="619"/>
      <c r="CU13" s="619"/>
      <c r="CV13" s="619"/>
      <c r="CW13" s="619"/>
      <c r="CX13" s="619"/>
      <c r="CY13" s="620"/>
      <c r="CZ13" s="671">
        <v>9.6999999999999993</v>
      </c>
      <c r="DA13" s="671"/>
      <c r="DB13" s="671"/>
      <c r="DC13" s="671"/>
      <c r="DD13" s="624">
        <v>1140511</v>
      </c>
      <c r="DE13" s="619"/>
      <c r="DF13" s="619"/>
      <c r="DG13" s="619"/>
      <c r="DH13" s="619"/>
      <c r="DI13" s="619"/>
      <c r="DJ13" s="619"/>
      <c r="DK13" s="619"/>
      <c r="DL13" s="619"/>
      <c r="DM13" s="619"/>
      <c r="DN13" s="619"/>
      <c r="DO13" s="619"/>
      <c r="DP13" s="620"/>
      <c r="DQ13" s="624">
        <v>1211959</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234902</v>
      </c>
      <c r="BH14" s="619"/>
      <c r="BI14" s="619"/>
      <c r="BJ14" s="619"/>
      <c r="BK14" s="619"/>
      <c r="BL14" s="619"/>
      <c r="BM14" s="619"/>
      <c r="BN14" s="620"/>
      <c r="BO14" s="671">
        <v>2.9</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3718912</v>
      </c>
      <c r="CS14" s="619"/>
      <c r="CT14" s="619"/>
      <c r="CU14" s="619"/>
      <c r="CV14" s="619"/>
      <c r="CW14" s="619"/>
      <c r="CX14" s="619"/>
      <c r="CY14" s="620"/>
      <c r="CZ14" s="671">
        <v>8</v>
      </c>
      <c r="DA14" s="671"/>
      <c r="DB14" s="671"/>
      <c r="DC14" s="671"/>
      <c r="DD14" s="624">
        <v>2160797</v>
      </c>
      <c r="DE14" s="619"/>
      <c r="DF14" s="619"/>
      <c r="DG14" s="619"/>
      <c r="DH14" s="619"/>
      <c r="DI14" s="619"/>
      <c r="DJ14" s="619"/>
      <c r="DK14" s="619"/>
      <c r="DL14" s="619"/>
      <c r="DM14" s="619"/>
      <c r="DN14" s="619"/>
      <c r="DO14" s="619"/>
      <c r="DP14" s="620"/>
      <c r="DQ14" s="624">
        <v>1658743</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25236</v>
      </c>
      <c r="S15" s="619"/>
      <c r="T15" s="619"/>
      <c r="U15" s="619"/>
      <c r="V15" s="619"/>
      <c r="W15" s="619"/>
      <c r="X15" s="619"/>
      <c r="Y15" s="620"/>
      <c r="Z15" s="671">
        <v>0.1</v>
      </c>
      <c r="AA15" s="671"/>
      <c r="AB15" s="671"/>
      <c r="AC15" s="671"/>
      <c r="AD15" s="672">
        <v>25236</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616435</v>
      </c>
      <c r="BH15" s="619"/>
      <c r="BI15" s="619"/>
      <c r="BJ15" s="619"/>
      <c r="BK15" s="619"/>
      <c r="BL15" s="619"/>
      <c r="BM15" s="619"/>
      <c r="BN15" s="620"/>
      <c r="BO15" s="671">
        <v>7.6</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4379036</v>
      </c>
      <c r="CS15" s="619"/>
      <c r="CT15" s="619"/>
      <c r="CU15" s="619"/>
      <c r="CV15" s="619"/>
      <c r="CW15" s="619"/>
      <c r="CX15" s="619"/>
      <c r="CY15" s="620"/>
      <c r="CZ15" s="671">
        <v>9.4</v>
      </c>
      <c r="DA15" s="671"/>
      <c r="DB15" s="671"/>
      <c r="DC15" s="671"/>
      <c r="DD15" s="624">
        <v>1105685</v>
      </c>
      <c r="DE15" s="619"/>
      <c r="DF15" s="619"/>
      <c r="DG15" s="619"/>
      <c r="DH15" s="619"/>
      <c r="DI15" s="619"/>
      <c r="DJ15" s="619"/>
      <c r="DK15" s="619"/>
      <c r="DL15" s="619"/>
      <c r="DM15" s="619"/>
      <c r="DN15" s="619"/>
      <c r="DO15" s="619"/>
      <c r="DP15" s="620"/>
      <c r="DQ15" s="624">
        <v>2529894</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15816772</v>
      </c>
      <c r="S16" s="619"/>
      <c r="T16" s="619"/>
      <c r="U16" s="619"/>
      <c r="V16" s="619"/>
      <c r="W16" s="619"/>
      <c r="X16" s="619"/>
      <c r="Y16" s="620"/>
      <c r="Z16" s="671">
        <v>32.9</v>
      </c>
      <c r="AA16" s="671"/>
      <c r="AB16" s="671"/>
      <c r="AC16" s="671"/>
      <c r="AD16" s="672">
        <v>13597311</v>
      </c>
      <c r="AE16" s="672"/>
      <c r="AF16" s="672"/>
      <c r="AG16" s="672"/>
      <c r="AH16" s="672"/>
      <c r="AI16" s="672"/>
      <c r="AJ16" s="672"/>
      <c r="AK16" s="672"/>
      <c r="AL16" s="641">
        <v>58</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738736</v>
      </c>
      <c r="CS16" s="619"/>
      <c r="CT16" s="619"/>
      <c r="CU16" s="619"/>
      <c r="CV16" s="619"/>
      <c r="CW16" s="619"/>
      <c r="CX16" s="619"/>
      <c r="CY16" s="620"/>
      <c r="CZ16" s="671">
        <v>1.6</v>
      </c>
      <c r="DA16" s="671"/>
      <c r="DB16" s="671"/>
      <c r="DC16" s="671"/>
      <c r="DD16" s="624" t="s">
        <v>108</v>
      </c>
      <c r="DE16" s="619"/>
      <c r="DF16" s="619"/>
      <c r="DG16" s="619"/>
      <c r="DH16" s="619"/>
      <c r="DI16" s="619"/>
      <c r="DJ16" s="619"/>
      <c r="DK16" s="619"/>
      <c r="DL16" s="619"/>
      <c r="DM16" s="619"/>
      <c r="DN16" s="619"/>
      <c r="DO16" s="619"/>
      <c r="DP16" s="620"/>
      <c r="DQ16" s="624">
        <v>163861</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13597311</v>
      </c>
      <c r="S17" s="619"/>
      <c r="T17" s="619"/>
      <c r="U17" s="619"/>
      <c r="V17" s="619"/>
      <c r="W17" s="619"/>
      <c r="X17" s="619"/>
      <c r="Y17" s="620"/>
      <c r="Z17" s="671">
        <v>28.3</v>
      </c>
      <c r="AA17" s="671"/>
      <c r="AB17" s="671"/>
      <c r="AC17" s="671"/>
      <c r="AD17" s="672">
        <v>13597311</v>
      </c>
      <c r="AE17" s="672"/>
      <c r="AF17" s="672"/>
      <c r="AG17" s="672"/>
      <c r="AH17" s="672"/>
      <c r="AI17" s="672"/>
      <c r="AJ17" s="672"/>
      <c r="AK17" s="672"/>
      <c r="AL17" s="641">
        <v>58</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5576936</v>
      </c>
      <c r="CS17" s="619"/>
      <c r="CT17" s="619"/>
      <c r="CU17" s="619"/>
      <c r="CV17" s="619"/>
      <c r="CW17" s="619"/>
      <c r="CX17" s="619"/>
      <c r="CY17" s="620"/>
      <c r="CZ17" s="671">
        <v>11.9</v>
      </c>
      <c r="DA17" s="671"/>
      <c r="DB17" s="671"/>
      <c r="DC17" s="671"/>
      <c r="DD17" s="624" t="s">
        <v>108</v>
      </c>
      <c r="DE17" s="619"/>
      <c r="DF17" s="619"/>
      <c r="DG17" s="619"/>
      <c r="DH17" s="619"/>
      <c r="DI17" s="619"/>
      <c r="DJ17" s="619"/>
      <c r="DK17" s="619"/>
      <c r="DL17" s="619"/>
      <c r="DM17" s="619"/>
      <c r="DN17" s="619"/>
      <c r="DO17" s="619"/>
      <c r="DP17" s="620"/>
      <c r="DQ17" s="624">
        <v>5459287</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2219461</v>
      </c>
      <c r="S18" s="619"/>
      <c r="T18" s="619"/>
      <c r="U18" s="619"/>
      <c r="V18" s="619"/>
      <c r="W18" s="619"/>
      <c r="X18" s="619"/>
      <c r="Y18" s="620"/>
      <c r="Z18" s="671">
        <v>4.5999999999999996</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399897</v>
      </c>
      <c r="BH19" s="619"/>
      <c r="BI19" s="619"/>
      <c r="BJ19" s="619"/>
      <c r="BK19" s="619"/>
      <c r="BL19" s="619"/>
      <c r="BM19" s="619"/>
      <c r="BN19" s="620"/>
      <c r="BO19" s="671">
        <v>4.9000000000000004</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25982058</v>
      </c>
      <c r="S20" s="619"/>
      <c r="T20" s="619"/>
      <c r="U20" s="619"/>
      <c r="V20" s="619"/>
      <c r="W20" s="619"/>
      <c r="X20" s="619"/>
      <c r="Y20" s="620"/>
      <c r="Z20" s="671">
        <v>54</v>
      </c>
      <c r="AA20" s="671"/>
      <c r="AB20" s="671"/>
      <c r="AC20" s="671"/>
      <c r="AD20" s="672">
        <v>23370826</v>
      </c>
      <c r="AE20" s="672"/>
      <c r="AF20" s="672"/>
      <c r="AG20" s="672"/>
      <c r="AH20" s="672"/>
      <c r="AI20" s="672"/>
      <c r="AJ20" s="672"/>
      <c r="AK20" s="672"/>
      <c r="AL20" s="641">
        <v>99.7</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399897</v>
      </c>
      <c r="BH20" s="619"/>
      <c r="BI20" s="619"/>
      <c r="BJ20" s="619"/>
      <c r="BK20" s="619"/>
      <c r="BL20" s="619"/>
      <c r="BM20" s="619"/>
      <c r="BN20" s="620"/>
      <c r="BO20" s="671">
        <v>4.9000000000000004</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46679535</v>
      </c>
      <c r="CS20" s="619"/>
      <c r="CT20" s="619"/>
      <c r="CU20" s="619"/>
      <c r="CV20" s="619"/>
      <c r="CW20" s="619"/>
      <c r="CX20" s="619"/>
      <c r="CY20" s="620"/>
      <c r="CZ20" s="671">
        <v>100</v>
      </c>
      <c r="DA20" s="671"/>
      <c r="DB20" s="671"/>
      <c r="DC20" s="671"/>
      <c r="DD20" s="624">
        <v>6889541</v>
      </c>
      <c r="DE20" s="619"/>
      <c r="DF20" s="619"/>
      <c r="DG20" s="619"/>
      <c r="DH20" s="619"/>
      <c r="DI20" s="619"/>
      <c r="DJ20" s="619"/>
      <c r="DK20" s="619"/>
      <c r="DL20" s="619"/>
      <c r="DM20" s="619"/>
      <c r="DN20" s="619"/>
      <c r="DO20" s="619"/>
      <c r="DP20" s="620"/>
      <c r="DQ20" s="624">
        <v>28510843</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13694</v>
      </c>
      <c r="S21" s="619"/>
      <c r="T21" s="619"/>
      <c r="U21" s="619"/>
      <c r="V21" s="619"/>
      <c r="W21" s="619"/>
      <c r="X21" s="619"/>
      <c r="Y21" s="620"/>
      <c r="Z21" s="671">
        <v>0</v>
      </c>
      <c r="AA21" s="671"/>
      <c r="AB21" s="671"/>
      <c r="AC21" s="671"/>
      <c r="AD21" s="672">
        <v>13694</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51831</v>
      </c>
      <c r="BH21" s="619"/>
      <c r="BI21" s="619"/>
      <c r="BJ21" s="619"/>
      <c r="BK21" s="619"/>
      <c r="BL21" s="619"/>
      <c r="BM21" s="619"/>
      <c r="BN21" s="620"/>
      <c r="BO21" s="671">
        <v>0.6</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403672</v>
      </c>
      <c r="S22" s="619"/>
      <c r="T22" s="619"/>
      <c r="U22" s="619"/>
      <c r="V22" s="619"/>
      <c r="W22" s="619"/>
      <c r="X22" s="619"/>
      <c r="Y22" s="620"/>
      <c r="Z22" s="671">
        <v>0.8</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802298</v>
      </c>
      <c r="S23" s="619"/>
      <c r="T23" s="619"/>
      <c r="U23" s="619"/>
      <c r="V23" s="619"/>
      <c r="W23" s="619"/>
      <c r="X23" s="619"/>
      <c r="Y23" s="620"/>
      <c r="Z23" s="671">
        <v>1.7</v>
      </c>
      <c r="AA23" s="671"/>
      <c r="AB23" s="671"/>
      <c r="AC23" s="671"/>
      <c r="AD23" s="672">
        <v>34438</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348066</v>
      </c>
      <c r="BH23" s="619"/>
      <c r="BI23" s="619"/>
      <c r="BJ23" s="619"/>
      <c r="BK23" s="619"/>
      <c r="BL23" s="619"/>
      <c r="BM23" s="619"/>
      <c r="BN23" s="620"/>
      <c r="BO23" s="671">
        <v>4.3</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219727</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20364667</v>
      </c>
      <c r="CS24" s="669"/>
      <c r="CT24" s="669"/>
      <c r="CU24" s="669"/>
      <c r="CV24" s="669"/>
      <c r="CW24" s="669"/>
      <c r="CX24" s="669"/>
      <c r="CY24" s="716"/>
      <c r="CZ24" s="720">
        <v>43.6</v>
      </c>
      <c r="DA24" s="721"/>
      <c r="DB24" s="721"/>
      <c r="DC24" s="722"/>
      <c r="DD24" s="715">
        <v>14355970</v>
      </c>
      <c r="DE24" s="669"/>
      <c r="DF24" s="669"/>
      <c r="DG24" s="669"/>
      <c r="DH24" s="669"/>
      <c r="DI24" s="669"/>
      <c r="DJ24" s="669"/>
      <c r="DK24" s="716"/>
      <c r="DL24" s="715">
        <v>14095028</v>
      </c>
      <c r="DM24" s="669"/>
      <c r="DN24" s="669"/>
      <c r="DO24" s="669"/>
      <c r="DP24" s="669"/>
      <c r="DQ24" s="669"/>
      <c r="DR24" s="669"/>
      <c r="DS24" s="669"/>
      <c r="DT24" s="669"/>
      <c r="DU24" s="669"/>
      <c r="DV24" s="716"/>
      <c r="DW24" s="717">
        <v>56.5</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5624091</v>
      </c>
      <c r="S25" s="619"/>
      <c r="T25" s="619"/>
      <c r="U25" s="619"/>
      <c r="V25" s="619"/>
      <c r="W25" s="619"/>
      <c r="X25" s="619"/>
      <c r="Y25" s="620"/>
      <c r="Z25" s="671">
        <v>11.7</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7273885</v>
      </c>
      <c r="CS25" s="637"/>
      <c r="CT25" s="637"/>
      <c r="CU25" s="637"/>
      <c r="CV25" s="637"/>
      <c r="CW25" s="637"/>
      <c r="CX25" s="637"/>
      <c r="CY25" s="638"/>
      <c r="CZ25" s="621">
        <v>15.6</v>
      </c>
      <c r="DA25" s="639"/>
      <c r="DB25" s="639"/>
      <c r="DC25" s="640"/>
      <c r="DD25" s="624">
        <v>6369844</v>
      </c>
      <c r="DE25" s="637"/>
      <c r="DF25" s="637"/>
      <c r="DG25" s="637"/>
      <c r="DH25" s="637"/>
      <c r="DI25" s="637"/>
      <c r="DJ25" s="637"/>
      <c r="DK25" s="638"/>
      <c r="DL25" s="624">
        <v>6109074</v>
      </c>
      <c r="DM25" s="637"/>
      <c r="DN25" s="637"/>
      <c r="DO25" s="637"/>
      <c r="DP25" s="637"/>
      <c r="DQ25" s="637"/>
      <c r="DR25" s="637"/>
      <c r="DS25" s="637"/>
      <c r="DT25" s="637"/>
      <c r="DU25" s="637"/>
      <c r="DV25" s="638"/>
      <c r="DW25" s="641">
        <v>24.5</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4989837</v>
      </c>
      <c r="CS26" s="619"/>
      <c r="CT26" s="619"/>
      <c r="CU26" s="619"/>
      <c r="CV26" s="619"/>
      <c r="CW26" s="619"/>
      <c r="CX26" s="619"/>
      <c r="CY26" s="620"/>
      <c r="CZ26" s="621">
        <v>10.7</v>
      </c>
      <c r="DA26" s="639"/>
      <c r="DB26" s="639"/>
      <c r="DC26" s="640"/>
      <c r="DD26" s="624">
        <v>4324406</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3313447</v>
      </c>
      <c r="S27" s="619"/>
      <c r="T27" s="619"/>
      <c r="U27" s="619"/>
      <c r="V27" s="619"/>
      <c r="W27" s="619"/>
      <c r="X27" s="619"/>
      <c r="Y27" s="620"/>
      <c r="Z27" s="671">
        <v>6.9</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8140609</v>
      </c>
      <c r="BH27" s="619"/>
      <c r="BI27" s="619"/>
      <c r="BJ27" s="619"/>
      <c r="BK27" s="619"/>
      <c r="BL27" s="619"/>
      <c r="BM27" s="619"/>
      <c r="BN27" s="620"/>
      <c r="BO27" s="671">
        <v>100</v>
      </c>
      <c r="BP27" s="671"/>
      <c r="BQ27" s="671"/>
      <c r="BR27" s="671"/>
      <c r="BS27" s="624">
        <v>43705</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7513854</v>
      </c>
      <c r="CS27" s="637"/>
      <c r="CT27" s="637"/>
      <c r="CU27" s="637"/>
      <c r="CV27" s="637"/>
      <c r="CW27" s="637"/>
      <c r="CX27" s="637"/>
      <c r="CY27" s="638"/>
      <c r="CZ27" s="621">
        <v>16.100000000000001</v>
      </c>
      <c r="DA27" s="639"/>
      <c r="DB27" s="639"/>
      <c r="DC27" s="640"/>
      <c r="DD27" s="624">
        <v>2526847</v>
      </c>
      <c r="DE27" s="637"/>
      <c r="DF27" s="637"/>
      <c r="DG27" s="637"/>
      <c r="DH27" s="637"/>
      <c r="DI27" s="637"/>
      <c r="DJ27" s="637"/>
      <c r="DK27" s="638"/>
      <c r="DL27" s="624">
        <v>2526675</v>
      </c>
      <c r="DM27" s="637"/>
      <c r="DN27" s="637"/>
      <c r="DO27" s="637"/>
      <c r="DP27" s="637"/>
      <c r="DQ27" s="637"/>
      <c r="DR27" s="637"/>
      <c r="DS27" s="637"/>
      <c r="DT27" s="637"/>
      <c r="DU27" s="637"/>
      <c r="DV27" s="638"/>
      <c r="DW27" s="641">
        <v>10.1</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116114</v>
      </c>
      <c r="S28" s="619"/>
      <c r="T28" s="619"/>
      <c r="U28" s="619"/>
      <c r="V28" s="619"/>
      <c r="W28" s="619"/>
      <c r="X28" s="619"/>
      <c r="Y28" s="620"/>
      <c r="Z28" s="671">
        <v>0.2</v>
      </c>
      <c r="AA28" s="671"/>
      <c r="AB28" s="671"/>
      <c r="AC28" s="671"/>
      <c r="AD28" s="672">
        <v>21651</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5576928</v>
      </c>
      <c r="CS28" s="619"/>
      <c r="CT28" s="619"/>
      <c r="CU28" s="619"/>
      <c r="CV28" s="619"/>
      <c r="CW28" s="619"/>
      <c r="CX28" s="619"/>
      <c r="CY28" s="620"/>
      <c r="CZ28" s="621">
        <v>11.9</v>
      </c>
      <c r="DA28" s="639"/>
      <c r="DB28" s="639"/>
      <c r="DC28" s="640"/>
      <c r="DD28" s="624">
        <v>5459279</v>
      </c>
      <c r="DE28" s="619"/>
      <c r="DF28" s="619"/>
      <c r="DG28" s="619"/>
      <c r="DH28" s="619"/>
      <c r="DI28" s="619"/>
      <c r="DJ28" s="619"/>
      <c r="DK28" s="620"/>
      <c r="DL28" s="624">
        <v>5459279</v>
      </c>
      <c r="DM28" s="619"/>
      <c r="DN28" s="619"/>
      <c r="DO28" s="619"/>
      <c r="DP28" s="619"/>
      <c r="DQ28" s="619"/>
      <c r="DR28" s="619"/>
      <c r="DS28" s="619"/>
      <c r="DT28" s="619"/>
      <c r="DU28" s="619"/>
      <c r="DV28" s="620"/>
      <c r="DW28" s="641">
        <v>21.9</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158633</v>
      </c>
      <c r="S29" s="619"/>
      <c r="T29" s="619"/>
      <c r="U29" s="619"/>
      <c r="V29" s="619"/>
      <c r="W29" s="619"/>
      <c r="X29" s="619"/>
      <c r="Y29" s="620"/>
      <c r="Z29" s="671">
        <v>0.3</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5576276</v>
      </c>
      <c r="CS29" s="637"/>
      <c r="CT29" s="637"/>
      <c r="CU29" s="637"/>
      <c r="CV29" s="637"/>
      <c r="CW29" s="637"/>
      <c r="CX29" s="637"/>
      <c r="CY29" s="638"/>
      <c r="CZ29" s="621">
        <v>11.9</v>
      </c>
      <c r="DA29" s="639"/>
      <c r="DB29" s="639"/>
      <c r="DC29" s="640"/>
      <c r="DD29" s="624">
        <v>5458627</v>
      </c>
      <c r="DE29" s="637"/>
      <c r="DF29" s="637"/>
      <c r="DG29" s="637"/>
      <c r="DH29" s="637"/>
      <c r="DI29" s="637"/>
      <c r="DJ29" s="637"/>
      <c r="DK29" s="638"/>
      <c r="DL29" s="624">
        <v>5458627</v>
      </c>
      <c r="DM29" s="637"/>
      <c r="DN29" s="637"/>
      <c r="DO29" s="637"/>
      <c r="DP29" s="637"/>
      <c r="DQ29" s="637"/>
      <c r="DR29" s="637"/>
      <c r="DS29" s="637"/>
      <c r="DT29" s="637"/>
      <c r="DU29" s="637"/>
      <c r="DV29" s="638"/>
      <c r="DW29" s="641">
        <v>21.9</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1218461</v>
      </c>
      <c r="S30" s="619"/>
      <c r="T30" s="619"/>
      <c r="U30" s="619"/>
      <c r="V30" s="619"/>
      <c r="W30" s="619"/>
      <c r="X30" s="619"/>
      <c r="Y30" s="620"/>
      <c r="Z30" s="671">
        <v>2.5</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98.3</v>
      </c>
      <c r="BH30" s="685"/>
      <c r="BI30" s="685"/>
      <c r="BJ30" s="685"/>
      <c r="BK30" s="685"/>
      <c r="BL30" s="685"/>
      <c r="BM30" s="686">
        <v>93.7</v>
      </c>
      <c r="BN30" s="685"/>
      <c r="BO30" s="685"/>
      <c r="BP30" s="685"/>
      <c r="BQ30" s="687"/>
      <c r="BR30" s="684">
        <v>98.4</v>
      </c>
      <c r="BS30" s="685"/>
      <c r="BT30" s="685"/>
      <c r="BU30" s="685"/>
      <c r="BV30" s="685"/>
      <c r="BW30" s="685"/>
      <c r="BX30" s="686">
        <v>93</v>
      </c>
      <c r="BY30" s="685"/>
      <c r="BZ30" s="685"/>
      <c r="CA30" s="685"/>
      <c r="CB30" s="687"/>
      <c r="CD30" s="690"/>
      <c r="CE30" s="691"/>
      <c r="CF30" s="655" t="s">
        <v>288</v>
      </c>
      <c r="CG30" s="652"/>
      <c r="CH30" s="652"/>
      <c r="CI30" s="652"/>
      <c r="CJ30" s="652"/>
      <c r="CK30" s="652"/>
      <c r="CL30" s="652"/>
      <c r="CM30" s="652"/>
      <c r="CN30" s="652"/>
      <c r="CO30" s="652"/>
      <c r="CP30" s="652"/>
      <c r="CQ30" s="653"/>
      <c r="CR30" s="618">
        <v>4961391</v>
      </c>
      <c r="CS30" s="619"/>
      <c r="CT30" s="619"/>
      <c r="CU30" s="619"/>
      <c r="CV30" s="619"/>
      <c r="CW30" s="619"/>
      <c r="CX30" s="619"/>
      <c r="CY30" s="620"/>
      <c r="CZ30" s="621">
        <v>10.6</v>
      </c>
      <c r="DA30" s="639"/>
      <c r="DB30" s="639"/>
      <c r="DC30" s="640"/>
      <c r="DD30" s="624">
        <v>4856142</v>
      </c>
      <c r="DE30" s="619"/>
      <c r="DF30" s="619"/>
      <c r="DG30" s="619"/>
      <c r="DH30" s="619"/>
      <c r="DI30" s="619"/>
      <c r="DJ30" s="619"/>
      <c r="DK30" s="620"/>
      <c r="DL30" s="624">
        <v>4856142</v>
      </c>
      <c r="DM30" s="619"/>
      <c r="DN30" s="619"/>
      <c r="DO30" s="619"/>
      <c r="DP30" s="619"/>
      <c r="DQ30" s="619"/>
      <c r="DR30" s="619"/>
      <c r="DS30" s="619"/>
      <c r="DT30" s="619"/>
      <c r="DU30" s="619"/>
      <c r="DV30" s="620"/>
      <c r="DW30" s="641">
        <v>19.5</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1124160</v>
      </c>
      <c r="S31" s="619"/>
      <c r="T31" s="619"/>
      <c r="U31" s="619"/>
      <c r="V31" s="619"/>
      <c r="W31" s="619"/>
      <c r="X31" s="619"/>
      <c r="Y31" s="620"/>
      <c r="Z31" s="671">
        <v>2.2999999999999998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98.5</v>
      </c>
      <c r="BH31" s="637"/>
      <c r="BI31" s="637"/>
      <c r="BJ31" s="637"/>
      <c r="BK31" s="637"/>
      <c r="BL31" s="637"/>
      <c r="BM31" s="673">
        <v>95.4</v>
      </c>
      <c r="BN31" s="683"/>
      <c r="BO31" s="683"/>
      <c r="BP31" s="683"/>
      <c r="BQ31" s="647"/>
      <c r="BR31" s="682">
        <v>98.7</v>
      </c>
      <c r="BS31" s="637"/>
      <c r="BT31" s="637"/>
      <c r="BU31" s="637"/>
      <c r="BV31" s="637"/>
      <c r="BW31" s="637"/>
      <c r="BX31" s="673">
        <v>94.5</v>
      </c>
      <c r="BY31" s="683"/>
      <c r="BZ31" s="683"/>
      <c r="CA31" s="683"/>
      <c r="CB31" s="647"/>
      <c r="CD31" s="690"/>
      <c r="CE31" s="691"/>
      <c r="CF31" s="655" t="s">
        <v>292</v>
      </c>
      <c r="CG31" s="652"/>
      <c r="CH31" s="652"/>
      <c r="CI31" s="652"/>
      <c r="CJ31" s="652"/>
      <c r="CK31" s="652"/>
      <c r="CL31" s="652"/>
      <c r="CM31" s="652"/>
      <c r="CN31" s="652"/>
      <c r="CO31" s="652"/>
      <c r="CP31" s="652"/>
      <c r="CQ31" s="653"/>
      <c r="CR31" s="618">
        <v>614885</v>
      </c>
      <c r="CS31" s="637"/>
      <c r="CT31" s="637"/>
      <c r="CU31" s="637"/>
      <c r="CV31" s="637"/>
      <c r="CW31" s="637"/>
      <c r="CX31" s="637"/>
      <c r="CY31" s="638"/>
      <c r="CZ31" s="621">
        <v>1.3</v>
      </c>
      <c r="DA31" s="639"/>
      <c r="DB31" s="639"/>
      <c r="DC31" s="640"/>
      <c r="DD31" s="624">
        <v>602485</v>
      </c>
      <c r="DE31" s="637"/>
      <c r="DF31" s="637"/>
      <c r="DG31" s="637"/>
      <c r="DH31" s="637"/>
      <c r="DI31" s="637"/>
      <c r="DJ31" s="637"/>
      <c r="DK31" s="638"/>
      <c r="DL31" s="624">
        <v>602485</v>
      </c>
      <c r="DM31" s="637"/>
      <c r="DN31" s="637"/>
      <c r="DO31" s="637"/>
      <c r="DP31" s="637"/>
      <c r="DQ31" s="637"/>
      <c r="DR31" s="637"/>
      <c r="DS31" s="637"/>
      <c r="DT31" s="637"/>
      <c r="DU31" s="637"/>
      <c r="DV31" s="638"/>
      <c r="DW31" s="641">
        <v>2.4</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3356799</v>
      </c>
      <c r="S32" s="619"/>
      <c r="T32" s="619"/>
      <c r="U32" s="619"/>
      <c r="V32" s="619"/>
      <c r="W32" s="619"/>
      <c r="X32" s="619"/>
      <c r="Y32" s="620"/>
      <c r="Z32" s="671">
        <v>7</v>
      </c>
      <c r="AA32" s="671"/>
      <c r="AB32" s="671"/>
      <c r="AC32" s="671"/>
      <c r="AD32" s="672">
        <v>4706</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97.9</v>
      </c>
      <c r="BH32" s="603"/>
      <c r="BI32" s="603"/>
      <c r="BJ32" s="603"/>
      <c r="BK32" s="603"/>
      <c r="BL32" s="603"/>
      <c r="BM32" s="666">
        <v>91.2</v>
      </c>
      <c r="BN32" s="603"/>
      <c r="BO32" s="603"/>
      <c r="BP32" s="603"/>
      <c r="BQ32" s="660"/>
      <c r="BR32" s="681">
        <v>97.9</v>
      </c>
      <c r="BS32" s="603"/>
      <c r="BT32" s="603"/>
      <c r="BU32" s="603"/>
      <c r="BV32" s="603"/>
      <c r="BW32" s="603"/>
      <c r="BX32" s="666">
        <v>90.8</v>
      </c>
      <c r="BY32" s="603"/>
      <c r="BZ32" s="603"/>
      <c r="CA32" s="603"/>
      <c r="CB32" s="660"/>
      <c r="CD32" s="692"/>
      <c r="CE32" s="693"/>
      <c r="CF32" s="655" t="s">
        <v>295</v>
      </c>
      <c r="CG32" s="652"/>
      <c r="CH32" s="652"/>
      <c r="CI32" s="652"/>
      <c r="CJ32" s="652"/>
      <c r="CK32" s="652"/>
      <c r="CL32" s="652"/>
      <c r="CM32" s="652"/>
      <c r="CN32" s="652"/>
      <c r="CO32" s="652"/>
      <c r="CP32" s="652"/>
      <c r="CQ32" s="653"/>
      <c r="CR32" s="618">
        <v>652</v>
      </c>
      <c r="CS32" s="619"/>
      <c r="CT32" s="619"/>
      <c r="CU32" s="619"/>
      <c r="CV32" s="619"/>
      <c r="CW32" s="619"/>
      <c r="CX32" s="619"/>
      <c r="CY32" s="620"/>
      <c r="CZ32" s="621">
        <v>0</v>
      </c>
      <c r="DA32" s="639"/>
      <c r="DB32" s="639"/>
      <c r="DC32" s="640"/>
      <c r="DD32" s="624">
        <v>652</v>
      </c>
      <c r="DE32" s="619"/>
      <c r="DF32" s="619"/>
      <c r="DG32" s="619"/>
      <c r="DH32" s="619"/>
      <c r="DI32" s="619"/>
      <c r="DJ32" s="619"/>
      <c r="DK32" s="620"/>
      <c r="DL32" s="624">
        <v>652</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5773300</v>
      </c>
      <c r="S33" s="619"/>
      <c r="T33" s="619"/>
      <c r="U33" s="619"/>
      <c r="V33" s="619"/>
      <c r="W33" s="619"/>
      <c r="X33" s="619"/>
      <c r="Y33" s="620"/>
      <c r="Z33" s="671">
        <v>12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18686591</v>
      </c>
      <c r="CS33" s="637"/>
      <c r="CT33" s="637"/>
      <c r="CU33" s="637"/>
      <c r="CV33" s="637"/>
      <c r="CW33" s="637"/>
      <c r="CX33" s="637"/>
      <c r="CY33" s="638"/>
      <c r="CZ33" s="621">
        <v>40</v>
      </c>
      <c r="DA33" s="639"/>
      <c r="DB33" s="639"/>
      <c r="DC33" s="640"/>
      <c r="DD33" s="624">
        <v>12599435</v>
      </c>
      <c r="DE33" s="637"/>
      <c r="DF33" s="637"/>
      <c r="DG33" s="637"/>
      <c r="DH33" s="637"/>
      <c r="DI33" s="637"/>
      <c r="DJ33" s="637"/>
      <c r="DK33" s="638"/>
      <c r="DL33" s="624">
        <v>8045199</v>
      </c>
      <c r="DM33" s="637"/>
      <c r="DN33" s="637"/>
      <c r="DO33" s="637"/>
      <c r="DP33" s="637"/>
      <c r="DQ33" s="637"/>
      <c r="DR33" s="637"/>
      <c r="DS33" s="637"/>
      <c r="DT33" s="637"/>
      <c r="DU33" s="637"/>
      <c r="DV33" s="638"/>
      <c r="DW33" s="641">
        <v>32.299999999999997</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6078204</v>
      </c>
      <c r="CS34" s="619"/>
      <c r="CT34" s="619"/>
      <c r="CU34" s="619"/>
      <c r="CV34" s="619"/>
      <c r="CW34" s="619"/>
      <c r="CX34" s="619"/>
      <c r="CY34" s="620"/>
      <c r="CZ34" s="621">
        <v>13</v>
      </c>
      <c r="DA34" s="639"/>
      <c r="DB34" s="639"/>
      <c r="DC34" s="640"/>
      <c r="DD34" s="624">
        <v>4149761</v>
      </c>
      <c r="DE34" s="619"/>
      <c r="DF34" s="619"/>
      <c r="DG34" s="619"/>
      <c r="DH34" s="619"/>
      <c r="DI34" s="619"/>
      <c r="DJ34" s="619"/>
      <c r="DK34" s="620"/>
      <c r="DL34" s="624">
        <v>3064937</v>
      </c>
      <c r="DM34" s="619"/>
      <c r="DN34" s="619"/>
      <c r="DO34" s="619"/>
      <c r="DP34" s="619"/>
      <c r="DQ34" s="619"/>
      <c r="DR34" s="619"/>
      <c r="DS34" s="619"/>
      <c r="DT34" s="619"/>
      <c r="DU34" s="619"/>
      <c r="DV34" s="620"/>
      <c r="DW34" s="641">
        <v>12.3</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1482100</v>
      </c>
      <c r="S35" s="619"/>
      <c r="T35" s="619"/>
      <c r="U35" s="619"/>
      <c r="V35" s="619"/>
      <c r="W35" s="619"/>
      <c r="X35" s="619"/>
      <c r="Y35" s="620"/>
      <c r="Z35" s="671">
        <v>3.1</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5283429</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36862</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541084</v>
      </c>
      <c r="CS35" s="637"/>
      <c r="CT35" s="637"/>
      <c r="CU35" s="637"/>
      <c r="CV35" s="637"/>
      <c r="CW35" s="637"/>
      <c r="CX35" s="637"/>
      <c r="CY35" s="638"/>
      <c r="CZ35" s="621">
        <v>1.2</v>
      </c>
      <c r="DA35" s="639"/>
      <c r="DB35" s="639"/>
      <c r="DC35" s="640"/>
      <c r="DD35" s="624">
        <v>434530</v>
      </c>
      <c r="DE35" s="637"/>
      <c r="DF35" s="637"/>
      <c r="DG35" s="637"/>
      <c r="DH35" s="637"/>
      <c r="DI35" s="637"/>
      <c r="DJ35" s="637"/>
      <c r="DK35" s="638"/>
      <c r="DL35" s="624">
        <v>431113</v>
      </c>
      <c r="DM35" s="637"/>
      <c r="DN35" s="637"/>
      <c r="DO35" s="637"/>
      <c r="DP35" s="637"/>
      <c r="DQ35" s="637"/>
      <c r="DR35" s="637"/>
      <c r="DS35" s="637"/>
      <c r="DT35" s="637"/>
      <c r="DU35" s="637"/>
      <c r="DV35" s="638"/>
      <c r="DW35" s="641">
        <v>1.7</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48106454</v>
      </c>
      <c r="S36" s="659"/>
      <c r="T36" s="659"/>
      <c r="U36" s="659"/>
      <c r="V36" s="659"/>
      <c r="W36" s="659"/>
      <c r="X36" s="659"/>
      <c r="Y36" s="662"/>
      <c r="Z36" s="663">
        <v>100</v>
      </c>
      <c r="AA36" s="663"/>
      <c r="AB36" s="663"/>
      <c r="AC36" s="663"/>
      <c r="AD36" s="664">
        <v>23445315</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1005716</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-184239</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3444511</v>
      </c>
      <c r="CS36" s="619"/>
      <c r="CT36" s="619"/>
      <c r="CU36" s="619"/>
      <c r="CV36" s="619"/>
      <c r="CW36" s="619"/>
      <c r="CX36" s="619"/>
      <c r="CY36" s="620"/>
      <c r="CZ36" s="621">
        <v>7.4</v>
      </c>
      <c r="DA36" s="639"/>
      <c r="DB36" s="639"/>
      <c r="DC36" s="640"/>
      <c r="DD36" s="624">
        <v>2460533</v>
      </c>
      <c r="DE36" s="619"/>
      <c r="DF36" s="619"/>
      <c r="DG36" s="619"/>
      <c r="DH36" s="619"/>
      <c r="DI36" s="619"/>
      <c r="DJ36" s="619"/>
      <c r="DK36" s="620"/>
      <c r="DL36" s="624">
        <v>1785464</v>
      </c>
      <c r="DM36" s="619"/>
      <c r="DN36" s="619"/>
      <c r="DO36" s="619"/>
      <c r="DP36" s="619"/>
      <c r="DQ36" s="619"/>
      <c r="DR36" s="619"/>
      <c r="DS36" s="619"/>
      <c r="DT36" s="619"/>
      <c r="DU36" s="619"/>
      <c r="DV36" s="620"/>
      <c r="DW36" s="641">
        <v>7.2</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509141</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14947</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696362</v>
      </c>
      <c r="CS37" s="637"/>
      <c r="CT37" s="637"/>
      <c r="CU37" s="637"/>
      <c r="CV37" s="637"/>
      <c r="CW37" s="637"/>
      <c r="CX37" s="637"/>
      <c r="CY37" s="638"/>
      <c r="CZ37" s="621">
        <v>1.5</v>
      </c>
      <c r="DA37" s="639"/>
      <c r="DB37" s="639"/>
      <c r="DC37" s="640"/>
      <c r="DD37" s="624">
        <v>461162</v>
      </c>
      <c r="DE37" s="637"/>
      <c r="DF37" s="637"/>
      <c r="DG37" s="637"/>
      <c r="DH37" s="637"/>
      <c r="DI37" s="637"/>
      <c r="DJ37" s="637"/>
      <c r="DK37" s="638"/>
      <c r="DL37" s="624">
        <v>384596</v>
      </c>
      <c r="DM37" s="637"/>
      <c r="DN37" s="637"/>
      <c r="DO37" s="637"/>
      <c r="DP37" s="637"/>
      <c r="DQ37" s="637"/>
      <c r="DR37" s="637"/>
      <c r="DS37" s="637"/>
      <c r="DT37" s="637"/>
      <c r="DU37" s="637"/>
      <c r="DV37" s="638"/>
      <c r="DW37" s="641">
        <v>1.5</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410211</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26195</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4269730</v>
      </c>
      <c r="CS38" s="619"/>
      <c r="CT38" s="619"/>
      <c r="CU38" s="619"/>
      <c r="CV38" s="619"/>
      <c r="CW38" s="619"/>
      <c r="CX38" s="619"/>
      <c r="CY38" s="620"/>
      <c r="CZ38" s="621">
        <v>9.1</v>
      </c>
      <c r="DA38" s="639"/>
      <c r="DB38" s="639"/>
      <c r="DC38" s="640"/>
      <c r="DD38" s="624">
        <v>3603360</v>
      </c>
      <c r="DE38" s="619"/>
      <c r="DF38" s="619"/>
      <c r="DG38" s="619"/>
      <c r="DH38" s="619"/>
      <c r="DI38" s="619"/>
      <c r="DJ38" s="619"/>
      <c r="DK38" s="620"/>
      <c r="DL38" s="624">
        <v>2763352</v>
      </c>
      <c r="DM38" s="619"/>
      <c r="DN38" s="619"/>
      <c r="DO38" s="619"/>
      <c r="DP38" s="619"/>
      <c r="DQ38" s="619"/>
      <c r="DR38" s="619"/>
      <c r="DS38" s="619"/>
      <c r="DT38" s="619"/>
      <c r="DU38" s="619"/>
      <c r="DV38" s="620"/>
      <c r="DW38" s="641">
        <v>11.1</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v>8673</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89</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2047082</v>
      </c>
      <c r="CS39" s="637"/>
      <c r="CT39" s="637"/>
      <c r="CU39" s="637"/>
      <c r="CV39" s="637"/>
      <c r="CW39" s="637"/>
      <c r="CX39" s="637"/>
      <c r="CY39" s="638"/>
      <c r="CZ39" s="621">
        <v>4.4000000000000004</v>
      </c>
      <c r="DA39" s="639"/>
      <c r="DB39" s="639"/>
      <c r="DC39" s="640"/>
      <c r="DD39" s="624">
        <v>1950918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917643</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117</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2305980</v>
      </c>
      <c r="CS40" s="619"/>
      <c r="CT40" s="619"/>
      <c r="CU40" s="619"/>
      <c r="CV40" s="619"/>
      <c r="CW40" s="619"/>
      <c r="CX40" s="619"/>
      <c r="CY40" s="620"/>
      <c r="CZ40" s="621">
        <v>4.9000000000000004</v>
      </c>
      <c r="DA40" s="639"/>
      <c r="DB40" s="639"/>
      <c r="DC40" s="640"/>
      <c r="DD40" s="624">
        <v>333</v>
      </c>
      <c r="DE40" s="619"/>
      <c r="DF40" s="619"/>
      <c r="DG40" s="619"/>
      <c r="DH40" s="619"/>
      <c r="DI40" s="619"/>
      <c r="DJ40" s="619"/>
      <c r="DK40" s="620"/>
      <c r="DL40" s="624">
        <v>333</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2432045</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265</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7628277</v>
      </c>
      <c r="CS42" s="619"/>
      <c r="CT42" s="619"/>
      <c r="CU42" s="619"/>
      <c r="CV42" s="619"/>
      <c r="CW42" s="619"/>
      <c r="CX42" s="619"/>
      <c r="CY42" s="620"/>
      <c r="CZ42" s="621">
        <v>16.3</v>
      </c>
      <c r="DA42" s="622"/>
      <c r="DB42" s="622"/>
      <c r="DC42" s="623"/>
      <c r="DD42" s="624">
        <v>1555438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210881</v>
      </c>
      <c r="CS43" s="637"/>
      <c r="CT43" s="637"/>
      <c r="CU43" s="637"/>
      <c r="CV43" s="637"/>
      <c r="CW43" s="637"/>
      <c r="CX43" s="637"/>
      <c r="CY43" s="638"/>
      <c r="CZ43" s="621">
        <v>0.5</v>
      </c>
      <c r="DA43" s="639"/>
      <c r="DB43" s="639"/>
      <c r="DC43" s="640"/>
      <c r="DD43" s="624">
        <v>210881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6889541</v>
      </c>
      <c r="CS44" s="619"/>
      <c r="CT44" s="619"/>
      <c r="CU44" s="619"/>
      <c r="CV44" s="619"/>
      <c r="CW44" s="619"/>
      <c r="CX44" s="619"/>
      <c r="CY44" s="620"/>
      <c r="CZ44" s="621">
        <v>14.8</v>
      </c>
      <c r="DA44" s="622"/>
      <c r="DB44" s="622"/>
      <c r="DC44" s="623"/>
      <c r="DD44" s="624">
        <v>1391577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2714129</v>
      </c>
      <c r="CS45" s="637"/>
      <c r="CT45" s="637"/>
      <c r="CU45" s="637"/>
      <c r="CV45" s="637"/>
      <c r="CW45" s="637"/>
      <c r="CX45" s="637"/>
      <c r="CY45" s="638"/>
      <c r="CZ45" s="621">
        <v>5.8</v>
      </c>
      <c r="DA45" s="639"/>
      <c r="DB45" s="639"/>
      <c r="DC45" s="640"/>
      <c r="DD45" s="624">
        <v>170989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4046742</v>
      </c>
      <c r="CS46" s="619"/>
      <c r="CT46" s="619"/>
      <c r="CU46" s="619"/>
      <c r="CV46" s="619"/>
      <c r="CW46" s="619"/>
      <c r="CX46" s="619"/>
      <c r="CY46" s="620"/>
      <c r="CZ46" s="621">
        <v>8.6999999999999993</v>
      </c>
      <c r="DA46" s="622"/>
      <c r="DB46" s="622"/>
      <c r="DC46" s="623"/>
      <c r="DD46" s="624">
        <v>1200353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738736</v>
      </c>
      <c r="CS47" s="637"/>
      <c r="CT47" s="637"/>
      <c r="CU47" s="637"/>
      <c r="CV47" s="637"/>
      <c r="CW47" s="637"/>
      <c r="CX47" s="637"/>
      <c r="CY47" s="638"/>
      <c r="CZ47" s="621">
        <v>1.6</v>
      </c>
      <c r="DA47" s="639"/>
      <c r="DB47" s="639"/>
      <c r="DC47" s="640"/>
      <c r="DD47" s="624">
        <v>163861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46679535</v>
      </c>
      <c r="CS49" s="603"/>
      <c r="CT49" s="603"/>
      <c r="CU49" s="603"/>
      <c r="CV49" s="603"/>
      <c r="CW49" s="603"/>
      <c r="CX49" s="603"/>
      <c r="CY49" s="604"/>
      <c r="CZ49" s="605">
        <v>100</v>
      </c>
      <c r="DA49" s="606"/>
      <c r="DB49" s="606"/>
      <c r="DC49" s="607"/>
      <c r="DD49" s="608">
        <v>28510843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48477</v>
      </c>
      <c r="R7" s="1131"/>
      <c r="S7" s="1131"/>
      <c r="T7" s="1131"/>
      <c r="U7" s="1131"/>
      <c r="V7" s="1131">
        <v>46488</v>
      </c>
      <c r="W7" s="1131"/>
      <c r="X7" s="1131"/>
      <c r="Y7" s="1131"/>
      <c r="Z7" s="1131"/>
      <c r="AA7" s="1131">
        <v>1990</v>
      </c>
      <c r="AB7" s="1131"/>
      <c r="AC7" s="1131"/>
      <c r="AD7" s="1131"/>
      <c r="AE7" s="1132"/>
      <c r="AF7" s="1133">
        <v>1817</v>
      </c>
      <c r="AG7" s="1134"/>
      <c r="AH7" s="1134"/>
      <c r="AI7" s="1134"/>
      <c r="AJ7" s="1135"/>
      <c r="AK7" s="1117">
        <v>1170</v>
      </c>
      <c r="AL7" s="1118"/>
      <c r="AM7" s="1118"/>
      <c r="AN7" s="1118"/>
      <c r="AO7" s="1118"/>
      <c r="AP7" s="1118">
        <v>52722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565</v>
      </c>
      <c r="BT7" s="1122"/>
      <c r="BU7" s="1122"/>
      <c r="BV7" s="1122"/>
      <c r="BW7" s="1122"/>
      <c r="BX7" s="1122"/>
      <c r="BY7" s="1122"/>
      <c r="BZ7" s="1122"/>
      <c r="CA7" s="1122"/>
      <c r="CB7" s="1122"/>
      <c r="CC7" s="1122"/>
      <c r="CD7" s="1122"/>
      <c r="CE7" s="1122"/>
      <c r="CF7" s="1122"/>
      <c r="CG7" s="1123"/>
      <c r="CH7" s="1114">
        <v>1</v>
      </c>
      <c r="CI7" s="1115"/>
      <c r="CJ7" s="1115"/>
      <c r="CK7" s="1115"/>
      <c r="CL7" s="1116"/>
      <c r="CM7" s="1114">
        <v>50</v>
      </c>
      <c r="CN7" s="1115"/>
      <c r="CO7" s="1115"/>
      <c r="CP7" s="1115"/>
      <c r="CQ7" s="1116"/>
      <c r="CR7" s="1114">
        <v>9</v>
      </c>
      <c r="CS7" s="1115"/>
      <c r="CT7" s="1115"/>
      <c r="CU7" s="1115"/>
      <c r="CV7" s="1116"/>
      <c r="CW7" s="1114">
        <v>6</v>
      </c>
      <c r="CX7" s="1115"/>
      <c r="CY7" s="1115"/>
      <c r="CZ7" s="1115"/>
      <c r="DA7" s="1116"/>
      <c r="DB7" s="1114" t="s">
        <v>571</v>
      </c>
      <c r="DC7" s="1115"/>
      <c r="DD7" s="1115"/>
      <c r="DE7" s="1115"/>
      <c r="DF7" s="1116"/>
      <c r="DG7" s="1114" t="s">
        <v>571</v>
      </c>
      <c r="DH7" s="1115"/>
      <c r="DI7" s="1115"/>
      <c r="DJ7" s="1115"/>
      <c r="DK7" s="1116"/>
      <c r="DL7" s="1114" t="s">
        <v>571</v>
      </c>
      <c r="DM7" s="1115"/>
      <c r="DN7" s="1115"/>
      <c r="DO7" s="1115"/>
      <c r="DP7" s="1116"/>
      <c r="DQ7" s="1114" t="s">
        <v>571</v>
      </c>
      <c r="DR7" s="1115"/>
      <c r="DS7" s="1115"/>
      <c r="DT7" s="1115"/>
      <c r="DU7" s="1116"/>
      <c r="DV7" s="1141"/>
      <c r="DW7" s="1142"/>
      <c r="DX7" s="1142"/>
      <c r="DY7" s="1142"/>
      <c r="DZ7" s="1143"/>
      <c r="EA7" s="205"/>
    </row>
    <row r="8" spans="1:131" s="206" customFormat="1" ht="26.25" customHeight="1" x14ac:dyDescent="0.15">
      <c r="A8" s="212">
        <v>2</v>
      </c>
      <c r="B8" s="1063" t="s">
        <v>360</v>
      </c>
      <c r="C8" s="1064"/>
      <c r="D8" s="1064"/>
      <c r="E8" s="1064"/>
      <c r="F8" s="1064"/>
      <c r="G8" s="1064"/>
      <c r="H8" s="1064"/>
      <c r="I8" s="1064"/>
      <c r="J8" s="1064"/>
      <c r="K8" s="1064"/>
      <c r="L8" s="1064"/>
      <c r="M8" s="1064"/>
      <c r="N8" s="1064"/>
      <c r="O8" s="1064"/>
      <c r="P8" s="1065"/>
      <c r="Q8" s="1069">
        <v>13</v>
      </c>
      <c r="R8" s="1070"/>
      <c r="S8" s="1070"/>
      <c r="T8" s="1070"/>
      <c r="U8" s="1070"/>
      <c r="V8" s="1070">
        <v>523</v>
      </c>
      <c r="W8" s="1070"/>
      <c r="X8" s="1070"/>
      <c r="Y8" s="1070"/>
      <c r="Z8" s="1070"/>
      <c r="AA8" s="1070">
        <v>-510</v>
      </c>
      <c r="AB8" s="1070"/>
      <c r="AC8" s="1070"/>
      <c r="AD8" s="1070"/>
      <c r="AE8" s="1071"/>
      <c r="AF8" s="1045">
        <v>-510</v>
      </c>
      <c r="AG8" s="1046"/>
      <c r="AH8" s="1046"/>
      <c r="AI8" s="1046"/>
      <c r="AJ8" s="1047"/>
      <c r="AK8" s="1112" t="s">
        <v>569</v>
      </c>
      <c r="AL8" s="1113"/>
      <c r="AM8" s="1113"/>
      <c r="AN8" s="1113"/>
      <c r="AO8" s="1113"/>
      <c r="AP8" s="1113">
        <v>30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566</v>
      </c>
      <c r="BT8" s="1041"/>
      <c r="BU8" s="1041"/>
      <c r="BV8" s="1041"/>
      <c r="BW8" s="1041"/>
      <c r="BX8" s="1041"/>
      <c r="BY8" s="1041"/>
      <c r="BZ8" s="1041"/>
      <c r="CA8" s="1041"/>
      <c r="CB8" s="1041"/>
      <c r="CC8" s="1041"/>
      <c r="CD8" s="1041"/>
      <c r="CE8" s="1041"/>
      <c r="CF8" s="1041"/>
      <c r="CG8" s="1042"/>
      <c r="CH8" s="1015">
        <v>-10</v>
      </c>
      <c r="CI8" s="1016"/>
      <c r="CJ8" s="1016"/>
      <c r="CK8" s="1016"/>
      <c r="CL8" s="1017"/>
      <c r="CM8" s="1015">
        <v>79</v>
      </c>
      <c r="CN8" s="1016"/>
      <c r="CO8" s="1016"/>
      <c r="CP8" s="1016"/>
      <c r="CQ8" s="1017"/>
      <c r="CR8" s="1015">
        <v>10</v>
      </c>
      <c r="CS8" s="1016"/>
      <c r="CT8" s="1016"/>
      <c r="CU8" s="1016"/>
      <c r="CV8" s="1017"/>
      <c r="CW8" s="1015">
        <v>65</v>
      </c>
      <c r="CX8" s="1016"/>
      <c r="CY8" s="1016"/>
      <c r="CZ8" s="1016"/>
      <c r="DA8" s="1017"/>
      <c r="DB8" s="1015">
        <v>2000</v>
      </c>
      <c r="DC8" s="1016"/>
      <c r="DD8" s="1016"/>
      <c r="DE8" s="1016"/>
      <c r="DF8" s="1017"/>
      <c r="DG8" s="1015" t="s">
        <v>571</v>
      </c>
      <c r="DH8" s="1016"/>
      <c r="DI8" s="1016"/>
      <c r="DJ8" s="1016"/>
      <c r="DK8" s="1017"/>
      <c r="DL8" s="1015" t="s">
        <v>571</v>
      </c>
      <c r="DM8" s="1016"/>
      <c r="DN8" s="1016"/>
      <c r="DO8" s="1016"/>
      <c r="DP8" s="1017"/>
      <c r="DQ8" s="1015">
        <v>235</v>
      </c>
      <c r="DR8" s="1016"/>
      <c r="DS8" s="1016"/>
      <c r="DT8" s="1016"/>
      <c r="DU8" s="1017"/>
      <c r="DV8" s="1018"/>
      <c r="DW8" s="1019"/>
      <c r="DX8" s="1019"/>
      <c r="DY8" s="1019"/>
      <c r="DZ8" s="1020"/>
      <c r="EA8" s="205"/>
    </row>
    <row r="9" spans="1:131" s="206" customFormat="1" ht="26.25" customHeight="1" x14ac:dyDescent="0.15">
      <c r="A9" s="212">
        <v>3</v>
      </c>
      <c r="B9" s="1063" t="s">
        <v>361</v>
      </c>
      <c r="C9" s="1064"/>
      <c r="D9" s="1064"/>
      <c r="E9" s="1064"/>
      <c r="F9" s="1064"/>
      <c r="G9" s="1064"/>
      <c r="H9" s="1064"/>
      <c r="I9" s="1064"/>
      <c r="J9" s="1064"/>
      <c r="K9" s="1064"/>
      <c r="L9" s="1064"/>
      <c r="M9" s="1064"/>
      <c r="N9" s="1064"/>
      <c r="O9" s="1064"/>
      <c r="P9" s="1065"/>
      <c r="Q9" s="1069">
        <v>313</v>
      </c>
      <c r="R9" s="1070"/>
      <c r="S9" s="1070"/>
      <c r="T9" s="1070"/>
      <c r="U9" s="1070"/>
      <c r="V9" s="1070">
        <v>311</v>
      </c>
      <c r="W9" s="1070"/>
      <c r="X9" s="1070"/>
      <c r="Y9" s="1070"/>
      <c r="Z9" s="1070"/>
      <c r="AA9" s="1070">
        <v>2</v>
      </c>
      <c r="AB9" s="1070"/>
      <c r="AC9" s="1070"/>
      <c r="AD9" s="1070"/>
      <c r="AE9" s="1071"/>
      <c r="AF9" s="1045">
        <v>2</v>
      </c>
      <c r="AG9" s="1046"/>
      <c r="AH9" s="1046"/>
      <c r="AI9" s="1046"/>
      <c r="AJ9" s="1047"/>
      <c r="AK9" s="1112">
        <v>42</v>
      </c>
      <c r="AL9" s="1113"/>
      <c r="AM9" s="1113"/>
      <c r="AN9" s="1113"/>
      <c r="AO9" s="1113"/>
      <c r="AP9" s="1113">
        <v>59</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567</v>
      </c>
      <c r="BT9" s="1041"/>
      <c r="BU9" s="1041"/>
      <c r="BV9" s="1041"/>
      <c r="BW9" s="1041"/>
      <c r="BX9" s="1041"/>
      <c r="BY9" s="1041"/>
      <c r="BZ9" s="1041"/>
      <c r="CA9" s="1041"/>
      <c r="CB9" s="1041"/>
      <c r="CC9" s="1041"/>
      <c r="CD9" s="1041"/>
      <c r="CE9" s="1041"/>
      <c r="CF9" s="1041"/>
      <c r="CG9" s="1042"/>
      <c r="CH9" s="1015">
        <v>8</v>
      </c>
      <c r="CI9" s="1016"/>
      <c r="CJ9" s="1016"/>
      <c r="CK9" s="1016"/>
      <c r="CL9" s="1017"/>
      <c r="CM9" s="1015">
        <v>28</v>
      </c>
      <c r="CN9" s="1016"/>
      <c r="CO9" s="1016"/>
      <c r="CP9" s="1016"/>
      <c r="CQ9" s="1017"/>
      <c r="CR9" s="1015">
        <v>9</v>
      </c>
      <c r="CS9" s="1016"/>
      <c r="CT9" s="1016"/>
      <c r="CU9" s="1016"/>
      <c r="CV9" s="1017"/>
      <c r="CW9" s="1015" t="s">
        <v>571</v>
      </c>
      <c r="CX9" s="1016"/>
      <c r="CY9" s="1016"/>
      <c r="CZ9" s="1016"/>
      <c r="DA9" s="1017"/>
      <c r="DB9" s="1015" t="s">
        <v>571</v>
      </c>
      <c r="DC9" s="1016"/>
      <c r="DD9" s="1016"/>
      <c r="DE9" s="1016"/>
      <c r="DF9" s="1017"/>
      <c r="DG9" s="1015" t="s">
        <v>571</v>
      </c>
      <c r="DH9" s="1016"/>
      <c r="DI9" s="1016"/>
      <c r="DJ9" s="1016"/>
      <c r="DK9" s="1017"/>
      <c r="DL9" s="1015" t="s">
        <v>571</v>
      </c>
      <c r="DM9" s="1016"/>
      <c r="DN9" s="1016"/>
      <c r="DO9" s="1016"/>
      <c r="DP9" s="1017"/>
      <c r="DQ9" s="1015" t="s">
        <v>571</v>
      </c>
      <c r="DR9" s="1016"/>
      <c r="DS9" s="1016"/>
      <c r="DT9" s="1016"/>
      <c r="DU9" s="1017"/>
      <c r="DV9" s="1018"/>
      <c r="DW9" s="1019"/>
      <c r="DX9" s="1019"/>
      <c r="DY9" s="1019"/>
      <c r="DZ9" s="1020"/>
      <c r="EA9" s="205"/>
    </row>
    <row r="10" spans="1:131" s="206" customFormat="1" ht="26.25" customHeight="1" x14ac:dyDescent="0.15">
      <c r="A10" s="212">
        <v>4</v>
      </c>
      <c r="B10" s="1063" t="s">
        <v>362</v>
      </c>
      <c r="C10" s="1064"/>
      <c r="D10" s="1064"/>
      <c r="E10" s="1064"/>
      <c r="F10" s="1064"/>
      <c r="G10" s="1064"/>
      <c r="H10" s="1064"/>
      <c r="I10" s="1064"/>
      <c r="J10" s="1064"/>
      <c r="K10" s="1064"/>
      <c r="L10" s="1064"/>
      <c r="M10" s="1064"/>
      <c r="N10" s="1064"/>
      <c r="O10" s="1064"/>
      <c r="P10" s="1065"/>
      <c r="Q10" s="1069">
        <v>138</v>
      </c>
      <c r="R10" s="1070"/>
      <c r="S10" s="1070"/>
      <c r="T10" s="1070"/>
      <c r="U10" s="1070"/>
      <c r="V10" s="1070">
        <v>194</v>
      </c>
      <c r="W10" s="1070"/>
      <c r="X10" s="1070"/>
      <c r="Y10" s="1070"/>
      <c r="Z10" s="1070"/>
      <c r="AA10" s="1070">
        <v>-55</v>
      </c>
      <c r="AB10" s="1070"/>
      <c r="AC10" s="1070"/>
      <c r="AD10" s="1070"/>
      <c r="AE10" s="1071"/>
      <c r="AF10" s="1045">
        <v>-55</v>
      </c>
      <c r="AG10" s="1046"/>
      <c r="AH10" s="1046"/>
      <c r="AI10" s="1046"/>
      <c r="AJ10" s="1047"/>
      <c r="AK10" s="1112" t="s">
        <v>569</v>
      </c>
      <c r="AL10" s="1113"/>
      <c r="AM10" s="1113"/>
      <c r="AN10" s="1113"/>
      <c r="AO10" s="1113"/>
      <c r="AP10" s="1113" t="s">
        <v>569</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568</v>
      </c>
      <c r="BT10" s="1041"/>
      <c r="BU10" s="1041"/>
      <c r="BV10" s="1041"/>
      <c r="BW10" s="1041"/>
      <c r="BX10" s="1041"/>
      <c r="BY10" s="1041"/>
      <c r="BZ10" s="1041"/>
      <c r="CA10" s="1041"/>
      <c r="CB10" s="1041"/>
      <c r="CC10" s="1041"/>
      <c r="CD10" s="1041"/>
      <c r="CE10" s="1041"/>
      <c r="CF10" s="1041"/>
      <c r="CG10" s="1042"/>
      <c r="CH10" s="1015">
        <v>5</v>
      </c>
      <c r="CI10" s="1016"/>
      <c r="CJ10" s="1016"/>
      <c r="CK10" s="1016"/>
      <c r="CL10" s="1017"/>
      <c r="CM10" s="1015">
        <v>9</v>
      </c>
      <c r="CN10" s="1016"/>
      <c r="CO10" s="1016"/>
      <c r="CP10" s="1016"/>
      <c r="CQ10" s="1017"/>
      <c r="CR10" s="1015">
        <v>3</v>
      </c>
      <c r="CS10" s="1016"/>
      <c r="CT10" s="1016"/>
      <c r="CU10" s="1016"/>
      <c r="CV10" s="1017"/>
      <c r="CW10" s="1015" t="s">
        <v>571</v>
      </c>
      <c r="CX10" s="1016"/>
      <c r="CY10" s="1016"/>
      <c r="CZ10" s="1016"/>
      <c r="DA10" s="1017"/>
      <c r="DB10" s="1015" t="s">
        <v>571</v>
      </c>
      <c r="DC10" s="1016"/>
      <c r="DD10" s="1016"/>
      <c r="DE10" s="1016"/>
      <c r="DF10" s="1017"/>
      <c r="DG10" s="1015" t="s">
        <v>571</v>
      </c>
      <c r="DH10" s="1016"/>
      <c r="DI10" s="1016"/>
      <c r="DJ10" s="1016"/>
      <c r="DK10" s="1017"/>
      <c r="DL10" s="1015" t="s">
        <v>571</v>
      </c>
      <c r="DM10" s="1016"/>
      <c r="DN10" s="1016"/>
      <c r="DO10" s="1016"/>
      <c r="DP10" s="1017"/>
      <c r="DQ10" s="1015" t="s">
        <v>571</v>
      </c>
      <c r="DR10" s="1016"/>
      <c r="DS10" s="1016"/>
      <c r="DT10" s="1016"/>
      <c r="DU10" s="1017"/>
      <c r="DV10" s="1018"/>
      <c r="DW10" s="1019"/>
      <c r="DX10" s="1019"/>
      <c r="DY10" s="1019"/>
      <c r="DZ10" s="1020"/>
      <c r="EA10" s="205"/>
    </row>
    <row r="11" spans="1:131" s="206" customFormat="1" ht="26.25" customHeight="1" x14ac:dyDescent="0.15">
      <c r="A11" s="212">
        <v>5</v>
      </c>
      <c r="B11" s="1063" t="s">
        <v>363</v>
      </c>
      <c r="C11" s="1064"/>
      <c r="D11" s="1064"/>
      <c r="E11" s="1064"/>
      <c r="F11" s="1064"/>
      <c r="G11" s="1064"/>
      <c r="H11" s="1064"/>
      <c r="I11" s="1064"/>
      <c r="J11" s="1064"/>
      <c r="K11" s="1064"/>
      <c r="L11" s="1064"/>
      <c r="M11" s="1064"/>
      <c r="N11" s="1064"/>
      <c r="O11" s="1064"/>
      <c r="P11" s="1065"/>
      <c r="Q11" s="1069" t="s">
        <v>569</v>
      </c>
      <c r="R11" s="1070"/>
      <c r="S11" s="1070"/>
      <c r="T11" s="1070"/>
      <c r="U11" s="1070"/>
      <c r="V11" s="1070" t="s">
        <v>569</v>
      </c>
      <c r="W11" s="1070"/>
      <c r="X11" s="1070"/>
      <c r="Y11" s="1070"/>
      <c r="Z11" s="1070"/>
      <c r="AA11" s="1070" t="s">
        <v>569</v>
      </c>
      <c r="AB11" s="1070"/>
      <c r="AC11" s="1070"/>
      <c r="AD11" s="1070"/>
      <c r="AE11" s="1071"/>
      <c r="AF11" s="1045" t="s">
        <v>108</v>
      </c>
      <c r="AG11" s="1046"/>
      <c r="AH11" s="1046"/>
      <c r="AI11" s="1046"/>
      <c r="AJ11" s="1047"/>
      <c r="AK11" s="1112" t="s">
        <v>570</v>
      </c>
      <c r="AL11" s="1113"/>
      <c r="AM11" s="1113"/>
      <c r="AN11" s="1113"/>
      <c r="AO11" s="1113"/>
      <c r="AP11" s="1113" t="s">
        <v>569</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48126</v>
      </c>
      <c r="R23" s="1095"/>
      <c r="S23" s="1095"/>
      <c r="T23" s="1095"/>
      <c r="U23" s="1095"/>
      <c r="V23" s="1095">
        <v>46700</v>
      </c>
      <c r="W23" s="1095"/>
      <c r="X23" s="1095"/>
      <c r="Y23" s="1095"/>
      <c r="Z23" s="1095"/>
      <c r="AA23" s="1095">
        <v>1427</v>
      </c>
      <c r="AB23" s="1095"/>
      <c r="AC23" s="1095"/>
      <c r="AD23" s="1095"/>
      <c r="AE23" s="1096"/>
      <c r="AF23" s="1097">
        <v>1254</v>
      </c>
      <c r="AG23" s="1095"/>
      <c r="AH23" s="1095"/>
      <c r="AI23" s="1095"/>
      <c r="AJ23" s="1098"/>
      <c r="AK23" s="1099"/>
      <c r="AL23" s="1100"/>
      <c r="AM23" s="1100"/>
      <c r="AN23" s="1100"/>
      <c r="AO23" s="1100"/>
      <c r="AP23" s="1095">
        <v>51811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12792</v>
      </c>
      <c r="R28" s="1080"/>
      <c r="S28" s="1080"/>
      <c r="T28" s="1080"/>
      <c r="U28" s="1080"/>
      <c r="V28" s="1080">
        <v>12755</v>
      </c>
      <c r="W28" s="1080"/>
      <c r="X28" s="1080"/>
      <c r="Y28" s="1080"/>
      <c r="Z28" s="1080"/>
      <c r="AA28" s="1080">
        <v>37</v>
      </c>
      <c r="AB28" s="1080"/>
      <c r="AC28" s="1080"/>
      <c r="AD28" s="1080"/>
      <c r="AE28" s="1081"/>
      <c r="AF28" s="1082">
        <v>37</v>
      </c>
      <c r="AG28" s="1080"/>
      <c r="AH28" s="1080"/>
      <c r="AI28" s="1080"/>
      <c r="AJ28" s="1083"/>
      <c r="AK28" s="1084">
        <v>1242</v>
      </c>
      <c r="AL28" s="1072"/>
      <c r="AM28" s="1072"/>
      <c r="AN28" s="1072"/>
      <c r="AO28" s="1072"/>
      <c r="AP28" s="1072" t="s">
        <v>569</v>
      </c>
      <c r="AQ28" s="1072"/>
      <c r="AR28" s="1072"/>
      <c r="AS28" s="1072"/>
      <c r="AT28" s="1072"/>
      <c r="AU28" s="1072" t="s">
        <v>569</v>
      </c>
      <c r="AV28" s="1072"/>
      <c r="AW28" s="1072"/>
      <c r="AX28" s="1072"/>
      <c r="AY28" s="1072"/>
      <c r="AZ28" s="1073" t="s">
        <v>569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24</v>
      </c>
      <c r="R29" s="1070"/>
      <c r="S29" s="1070"/>
      <c r="T29" s="1070"/>
      <c r="U29" s="1070"/>
      <c r="V29" s="1070">
        <v>24</v>
      </c>
      <c r="W29" s="1070"/>
      <c r="X29" s="1070"/>
      <c r="Y29" s="1070"/>
      <c r="Z29" s="1070"/>
      <c r="AA29" s="1070">
        <v>1</v>
      </c>
      <c r="AB29" s="1070"/>
      <c r="AC29" s="1070"/>
      <c r="AD29" s="1070"/>
      <c r="AE29" s="1071"/>
      <c r="AF29" s="1045">
        <v>1</v>
      </c>
      <c r="AG29" s="1046"/>
      <c r="AH29" s="1046"/>
      <c r="AI29" s="1046"/>
      <c r="AJ29" s="1047"/>
      <c r="AK29" s="1006">
        <v>10</v>
      </c>
      <c r="AL29" s="997"/>
      <c r="AM29" s="997"/>
      <c r="AN29" s="997"/>
      <c r="AO29" s="997"/>
      <c r="AP29" s="997" t="s">
        <v>569</v>
      </c>
      <c r="AQ29" s="997"/>
      <c r="AR29" s="997"/>
      <c r="AS29" s="997"/>
      <c r="AT29" s="997"/>
      <c r="AU29" s="997" t="s">
        <v>569</v>
      </c>
      <c r="AV29" s="997"/>
      <c r="AW29" s="997"/>
      <c r="AX29" s="997"/>
      <c r="AY29" s="997"/>
      <c r="AZ29" s="1068" t="s">
        <v>569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8692</v>
      </c>
      <c r="R30" s="1070"/>
      <c r="S30" s="1070"/>
      <c r="T30" s="1070"/>
      <c r="U30" s="1070"/>
      <c r="V30" s="1070">
        <v>8609</v>
      </c>
      <c r="W30" s="1070"/>
      <c r="X30" s="1070"/>
      <c r="Y30" s="1070"/>
      <c r="Z30" s="1070"/>
      <c r="AA30" s="1070">
        <v>83</v>
      </c>
      <c r="AB30" s="1070"/>
      <c r="AC30" s="1070"/>
      <c r="AD30" s="1070"/>
      <c r="AE30" s="1071"/>
      <c r="AF30" s="1045">
        <v>80</v>
      </c>
      <c r="AG30" s="1046"/>
      <c r="AH30" s="1046"/>
      <c r="AI30" s="1046"/>
      <c r="AJ30" s="1047"/>
      <c r="AK30" s="1006">
        <v>1292</v>
      </c>
      <c r="AL30" s="997"/>
      <c r="AM30" s="997"/>
      <c r="AN30" s="997"/>
      <c r="AO30" s="997"/>
      <c r="AP30" s="997" t="s">
        <v>569</v>
      </c>
      <c r="AQ30" s="997"/>
      <c r="AR30" s="997"/>
      <c r="AS30" s="997"/>
      <c r="AT30" s="997"/>
      <c r="AU30" s="997" t="s">
        <v>569</v>
      </c>
      <c r="AV30" s="997"/>
      <c r="AW30" s="997"/>
      <c r="AX30" s="997"/>
      <c r="AY30" s="997"/>
      <c r="AZ30" s="1068" t="s">
        <v>569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1705</v>
      </c>
      <c r="R31" s="1070"/>
      <c r="S31" s="1070"/>
      <c r="T31" s="1070"/>
      <c r="U31" s="1070"/>
      <c r="V31" s="1070">
        <v>1701</v>
      </c>
      <c r="W31" s="1070"/>
      <c r="X31" s="1070"/>
      <c r="Y31" s="1070"/>
      <c r="Z31" s="1070"/>
      <c r="AA31" s="1070">
        <v>4</v>
      </c>
      <c r="AB31" s="1070"/>
      <c r="AC31" s="1070"/>
      <c r="AD31" s="1070"/>
      <c r="AE31" s="1071"/>
      <c r="AF31" s="1045">
        <v>4</v>
      </c>
      <c r="AG31" s="1046"/>
      <c r="AH31" s="1046"/>
      <c r="AI31" s="1046"/>
      <c r="AJ31" s="1047"/>
      <c r="AK31" s="1006">
        <v>1117</v>
      </c>
      <c r="AL31" s="997"/>
      <c r="AM31" s="997"/>
      <c r="AN31" s="997"/>
      <c r="AO31" s="997"/>
      <c r="AP31" s="997" t="s">
        <v>569</v>
      </c>
      <c r="AQ31" s="997"/>
      <c r="AR31" s="997"/>
      <c r="AS31" s="997"/>
      <c r="AT31" s="997"/>
      <c r="AU31" s="997" t="s">
        <v>569</v>
      </c>
      <c r="AV31" s="997"/>
      <c r="AW31" s="997"/>
      <c r="AX31" s="997"/>
      <c r="AY31" s="997"/>
      <c r="AZ31" s="1068" t="s">
        <v>569</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52</v>
      </c>
      <c r="R32" s="1070"/>
      <c r="S32" s="1070"/>
      <c r="T32" s="1070"/>
      <c r="U32" s="1070"/>
      <c r="V32" s="1070">
        <v>414</v>
      </c>
      <c r="W32" s="1070"/>
      <c r="X32" s="1070"/>
      <c r="Y32" s="1070"/>
      <c r="Z32" s="1070"/>
      <c r="AA32" s="1070">
        <v>-362</v>
      </c>
      <c r="AB32" s="1070"/>
      <c r="AC32" s="1070"/>
      <c r="AD32" s="1070"/>
      <c r="AE32" s="1071"/>
      <c r="AF32" s="1045">
        <v>-362</v>
      </c>
      <c r="AG32" s="1046"/>
      <c r="AH32" s="1046"/>
      <c r="AI32" s="1046"/>
      <c r="AJ32" s="1047"/>
      <c r="AK32" s="1006"/>
      <c r="AL32" s="997"/>
      <c r="AM32" s="997"/>
      <c r="AN32" s="997"/>
      <c r="AO32" s="997"/>
      <c r="AP32" s="997">
        <v>71</v>
      </c>
      <c r="AQ32" s="997"/>
      <c r="AR32" s="997"/>
      <c r="AS32" s="997"/>
      <c r="AT32" s="997"/>
      <c r="AU32" s="997" t="s">
        <v>569</v>
      </c>
      <c r="AV32" s="997"/>
      <c r="AW32" s="997"/>
      <c r="AX32" s="997"/>
      <c r="AY32" s="997"/>
      <c r="AZ32" s="1068" t="s">
        <v>569</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1565</v>
      </c>
      <c r="R33" s="1070"/>
      <c r="S33" s="1070"/>
      <c r="T33" s="1070"/>
      <c r="U33" s="1070"/>
      <c r="V33" s="1070">
        <v>1400</v>
      </c>
      <c r="W33" s="1070"/>
      <c r="X33" s="1070"/>
      <c r="Y33" s="1070"/>
      <c r="Z33" s="1070"/>
      <c r="AA33" s="1070">
        <v>165</v>
      </c>
      <c r="AB33" s="1070"/>
      <c r="AC33" s="1070"/>
      <c r="AD33" s="1070"/>
      <c r="AE33" s="1071"/>
      <c r="AF33" s="1045">
        <v>2028</v>
      </c>
      <c r="AG33" s="1046"/>
      <c r="AH33" s="1046"/>
      <c r="AI33" s="1046"/>
      <c r="AJ33" s="1047"/>
      <c r="AK33" s="1006">
        <v>8</v>
      </c>
      <c r="AL33" s="997"/>
      <c r="AM33" s="997"/>
      <c r="AN33" s="997"/>
      <c r="AO33" s="997"/>
      <c r="AP33" s="997">
        <v>242</v>
      </c>
      <c r="AQ33" s="997"/>
      <c r="AR33" s="997"/>
      <c r="AS33" s="997"/>
      <c r="AT33" s="997"/>
      <c r="AU33" s="997">
        <v>2</v>
      </c>
      <c r="AV33" s="997"/>
      <c r="AW33" s="997"/>
      <c r="AX33" s="997"/>
      <c r="AY33" s="997"/>
      <c r="AZ33" s="1068" t="s">
        <v>569</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384</v>
      </c>
      <c r="C34" s="1064"/>
      <c r="D34" s="1064"/>
      <c r="E34" s="1064"/>
      <c r="F34" s="1064"/>
      <c r="G34" s="1064"/>
      <c r="H34" s="1064"/>
      <c r="I34" s="1064"/>
      <c r="J34" s="1064"/>
      <c r="K34" s="1064"/>
      <c r="L34" s="1064"/>
      <c r="M34" s="1064"/>
      <c r="N34" s="1064"/>
      <c r="O34" s="1064"/>
      <c r="P34" s="1065"/>
      <c r="Q34" s="1069">
        <v>1397</v>
      </c>
      <c r="R34" s="1070"/>
      <c r="S34" s="1070"/>
      <c r="T34" s="1070"/>
      <c r="U34" s="1070"/>
      <c r="V34" s="1070">
        <v>1383</v>
      </c>
      <c r="W34" s="1070"/>
      <c r="X34" s="1070"/>
      <c r="Y34" s="1070"/>
      <c r="Z34" s="1070"/>
      <c r="AA34" s="1070">
        <v>13</v>
      </c>
      <c r="AB34" s="1070"/>
      <c r="AC34" s="1070"/>
      <c r="AD34" s="1070"/>
      <c r="AE34" s="1071"/>
      <c r="AF34" s="1045">
        <v>3</v>
      </c>
      <c r="AG34" s="1046"/>
      <c r="AH34" s="1046"/>
      <c r="AI34" s="1046"/>
      <c r="AJ34" s="1047"/>
      <c r="AK34" s="1006">
        <v>509</v>
      </c>
      <c r="AL34" s="997"/>
      <c r="AM34" s="997"/>
      <c r="AN34" s="997"/>
      <c r="AO34" s="997"/>
      <c r="AP34" s="997">
        <v>4226</v>
      </c>
      <c r="AQ34" s="997"/>
      <c r="AR34" s="997"/>
      <c r="AS34" s="997"/>
      <c r="AT34" s="997"/>
      <c r="AU34" s="997">
        <v>3191</v>
      </c>
      <c r="AV34" s="997"/>
      <c r="AW34" s="997"/>
      <c r="AX34" s="997"/>
      <c r="AY34" s="997"/>
      <c r="AZ34" s="1068" t="s">
        <v>569</v>
      </c>
      <c r="BA34" s="1068"/>
      <c r="BB34" s="1068"/>
      <c r="BC34" s="1068"/>
      <c r="BD34" s="1068"/>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386</v>
      </c>
      <c r="C35" s="1064"/>
      <c r="D35" s="1064"/>
      <c r="E35" s="1064"/>
      <c r="F35" s="1064"/>
      <c r="G35" s="1064"/>
      <c r="H35" s="1064"/>
      <c r="I35" s="1064"/>
      <c r="J35" s="1064"/>
      <c r="K35" s="1064"/>
      <c r="L35" s="1064"/>
      <c r="M35" s="1064"/>
      <c r="N35" s="1064"/>
      <c r="O35" s="1064"/>
      <c r="P35" s="1065"/>
      <c r="Q35" s="1069">
        <v>397</v>
      </c>
      <c r="R35" s="1070"/>
      <c r="S35" s="1070"/>
      <c r="T35" s="1070"/>
      <c r="U35" s="1070"/>
      <c r="V35" s="1070">
        <v>396</v>
      </c>
      <c r="W35" s="1070"/>
      <c r="X35" s="1070"/>
      <c r="Y35" s="1070"/>
      <c r="Z35" s="1070"/>
      <c r="AA35" s="1070">
        <v>1</v>
      </c>
      <c r="AB35" s="1070"/>
      <c r="AC35" s="1070"/>
      <c r="AD35" s="1070"/>
      <c r="AE35" s="1071"/>
      <c r="AF35" s="1045">
        <v>1</v>
      </c>
      <c r="AG35" s="1046"/>
      <c r="AH35" s="1046"/>
      <c r="AI35" s="1046"/>
      <c r="AJ35" s="1047"/>
      <c r="AK35" s="1006">
        <v>297</v>
      </c>
      <c r="AL35" s="997"/>
      <c r="AM35" s="997"/>
      <c r="AN35" s="997"/>
      <c r="AO35" s="997"/>
      <c r="AP35" s="997">
        <v>2261</v>
      </c>
      <c r="AQ35" s="997"/>
      <c r="AR35" s="997"/>
      <c r="AS35" s="997"/>
      <c r="AT35" s="997"/>
      <c r="AU35" s="997">
        <v>1800</v>
      </c>
      <c r="AV35" s="997"/>
      <c r="AW35" s="997"/>
      <c r="AX35" s="997"/>
      <c r="AY35" s="997"/>
      <c r="AZ35" s="1068" t="s">
        <v>569</v>
      </c>
      <c r="BA35" s="1068"/>
      <c r="BB35" s="1068"/>
      <c r="BC35" s="1068"/>
      <c r="BD35" s="1068"/>
      <c r="BE35" s="1058" t="s">
        <v>385</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387</v>
      </c>
      <c r="C36" s="1064"/>
      <c r="D36" s="1064"/>
      <c r="E36" s="1064"/>
      <c r="F36" s="1064"/>
      <c r="G36" s="1064"/>
      <c r="H36" s="1064"/>
      <c r="I36" s="1064"/>
      <c r="J36" s="1064"/>
      <c r="K36" s="1064"/>
      <c r="L36" s="1064"/>
      <c r="M36" s="1064"/>
      <c r="N36" s="1064"/>
      <c r="O36" s="1064"/>
      <c r="P36" s="1065"/>
      <c r="Q36" s="1069">
        <v>17</v>
      </c>
      <c r="R36" s="1070"/>
      <c r="S36" s="1070"/>
      <c r="T36" s="1070"/>
      <c r="U36" s="1070"/>
      <c r="V36" s="1070">
        <v>16</v>
      </c>
      <c r="W36" s="1070"/>
      <c r="X36" s="1070"/>
      <c r="Y36" s="1070"/>
      <c r="Z36" s="1070"/>
      <c r="AA36" s="1070">
        <v>1</v>
      </c>
      <c r="AB36" s="1070"/>
      <c r="AC36" s="1070"/>
      <c r="AD36" s="1070"/>
      <c r="AE36" s="1071"/>
      <c r="AF36" s="1045">
        <v>1</v>
      </c>
      <c r="AG36" s="1046"/>
      <c r="AH36" s="1046"/>
      <c r="AI36" s="1046"/>
      <c r="AJ36" s="1047"/>
      <c r="AK36" s="1006">
        <v>15</v>
      </c>
      <c r="AL36" s="997"/>
      <c r="AM36" s="997"/>
      <c r="AN36" s="997"/>
      <c r="AO36" s="997"/>
      <c r="AP36" s="997">
        <v>48</v>
      </c>
      <c r="AQ36" s="997"/>
      <c r="AR36" s="997"/>
      <c r="AS36" s="997"/>
      <c r="AT36" s="997"/>
      <c r="AU36" s="997">
        <v>32</v>
      </c>
      <c r="AV36" s="997"/>
      <c r="AW36" s="997"/>
      <c r="AX36" s="997"/>
      <c r="AY36" s="997"/>
      <c r="AZ36" s="1068" t="s">
        <v>569</v>
      </c>
      <c r="BA36" s="1068"/>
      <c r="BB36" s="1068"/>
      <c r="BC36" s="1068"/>
      <c r="BD36" s="1068"/>
      <c r="BE36" s="1058" t="s">
        <v>385</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388</v>
      </c>
      <c r="C37" s="1064"/>
      <c r="D37" s="1064"/>
      <c r="E37" s="1064"/>
      <c r="F37" s="1064"/>
      <c r="G37" s="1064"/>
      <c r="H37" s="1064"/>
      <c r="I37" s="1064"/>
      <c r="J37" s="1064"/>
      <c r="K37" s="1064"/>
      <c r="L37" s="1064"/>
      <c r="M37" s="1064"/>
      <c r="N37" s="1064"/>
      <c r="O37" s="1064"/>
      <c r="P37" s="1065"/>
      <c r="Q37" s="1069">
        <v>67</v>
      </c>
      <c r="R37" s="1070"/>
      <c r="S37" s="1070"/>
      <c r="T37" s="1070"/>
      <c r="U37" s="1070"/>
      <c r="V37" s="1070">
        <v>66</v>
      </c>
      <c r="W37" s="1070"/>
      <c r="X37" s="1070"/>
      <c r="Y37" s="1070"/>
      <c r="Z37" s="1070"/>
      <c r="AA37" s="1070">
        <v>1</v>
      </c>
      <c r="AB37" s="1070"/>
      <c r="AC37" s="1070"/>
      <c r="AD37" s="1070"/>
      <c r="AE37" s="1071"/>
      <c r="AF37" s="1045">
        <v>1</v>
      </c>
      <c r="AG37" s="1046"/>
      <c r="AH37" s="1046"/>
      <c r="AI37" s="1046"/>
      <c r="AJ37" s="1047"/>
      <c r="AK37" s="1006">
        <v>52</v>
      </c>
      <c r="AL37" s="997"/>
      <c r="AM37" s="997"/>
      <c r="AN37" s="997"/>
      <c r="AO37" s="997"/>
      <c r="AP37" s="997">
        <v>681</v>
      </c>
      <c r="AQ37" s="997"/>
      <c r="AR37" s="997"/>
      <c r="AS37" s="997"/>
      <c r="AT37" s="997"/>
      <c r="AU37" s="997">
        <v>531</v>
      </c>
      <c r="AV37" s="997"/>
      <c r="AW37" s="997"/>
      <c r="AX37" s="997"/>
      <c r="AY37" s="997"/>
      <c r="AZ37" s="1068" t="s">
        <v>569</v>
      </c>
      <c r="BA37" s="1068"/>
      <c r="BB37" s="1068"/>
      <c r="BC37" s="1068"/>
      <c r="BD37" s="1068"/>
      <c r="BE37" s="1058" t="s">
        <v>385</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t="s">
        <v>389</v>
      </c>
      <c r="C38" s="1064"/>
      <c r="D38" s="1064"/>
      <c r="E38" s="1064"/>
      <c r="F38" s="1064"/>
      <c r="G38" s="1064"/>
      <c r="H38" s="1064"/>
      <c r="I38" s="1064"/>
      <c r="J38" s="1064"/>
      <c r="K38" s="1064"/>
      <c r="L38" s="1064"/>
      <c r="M38" s="1064"/>
      <c r="N38" s="1064"/>
      <c r="O38" s="1064"/>
      <c r="P38" s="1065"/>
      <c r="Q38" s="1069">
        <v>61</v>
      </c>
      <c r="R38" s="1070"/>
      <c r="S38" s="1070"/>
      <c r="T38" s="1070"/>
      <c r="U38" s="1070"/>
      <c r="V38" s="1070">
        <v>60</v>
      </c>
      <c r="W38" s="1070"/>
      <c r="X38" s="1070"/>
      <c r="Y38" s="1070"/>
      <c r="Z38" s="1070"/>
      <c r="AA38" s="1070">
        <v>1</v>
      </c>
      <c r="AB38" s="1070"/>
      <c r="AC38" s="1070"/>
      <c r="AD38" s="1070"/>
      <c r="AE38" s="1071"/>
      <c r="AF38" s="1045">
        <v>1</v>
      </c>
      <c r="AG38" s="1046"/>
      <c r="AH38" s="1046"/>
      <c r="AI38" s="1046"/>
      <c r="AJ38" s="1047"/>
      <c r="AK38" s="1006">
        <v>45</v>
      </c>
      <c r="AL38" s="997"/>
      <c r="AM38" s="997"/>
      <c r="AN38" s="997"/>
      <c r="AO38" s="997"/>
      <c r="AP38" s="997">
        <v>202</v>
      </c>
      <c r="AQ38" s="997"/>
      <c r="AR38" s="997"/>
      <c r="AS38" s="997"/>
      <c r="AT38" s="997"/>
      <c r="AU38" s="997">
        <v>164</v>
      </c>
      <c r="AV38" s="997"/>
      <c r="AW38" s="997"/>
      <c r="AX38" s="997"/>
      <c r="AY38" s="997"/>
      <c r="AZ38" s="1068" t="s">
        <v>569</v>
      </c>
      <c r="BA38" s="1068"/>
      <c r="BB38" s="1068"/>
      <c r="BC38" s="1068"/>
      <c r="BD38" s="1068"/>
      <c r="BE38" s="1058" t="s">
        <v>385</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t="s">
        <v>390</v>
      </c>
      <c r="C39" s="1064"/>
      <c r="D39" s="1064"/>
      <c r="E39" s="1064"/>
      <c r="F39" s="1064"/>
      <c r="G39" s="1064"/>
      <c r="H39" s="1064"/>
      <c r="I39" s="1064"/>
      <c r="J39" s="1064"/>
      <c r="K39" s="1064"/>
      <c r="L39" s="1064"/>
      <c r="M39" s="1064"/>
      <c r="N39" s="1064"/>
      <c r="O39" s="1064"/>
      <c r="P39" s="1065"/>
      <c r="Q39" s="1069">
        <v>6</v>
      </c>
      <c r="R39" s="1070"/>
      <c r="S39" s="1070"/>
      <c r="T39" s="1070"/>
      <c r="U39" s="1070"/>
      <c r="V39" s="1070">
        <v>5</v>
      </c>
      <c r="W39" s="1070"/>
      <c r="X39" s="1070"/>
      <c r="Y39" s="1070"/>
      <c r="Z39" s="1070"/>
      <c r="AA39" s="1070">
        <v>1</v>
      </c>
      <c r="AB39" s="1070"/>
      <c r="AC39" s="1070"/>
      <c r="AD39" s="1070"/>
      <c r="AE39" s="1071"/>
      <c r="AF39" s="1045">
        <v>1</v>
      </c>
      <c r="AG39" s="1046"/>
      <c r="AH39" s="1046"/>
      <c r="AI39" s="1046"/>
      <c r="AJ39" s="1047"/>
      <c r="AK39" s="1006">
        <v>2</v>
      </c>
      <c r="AL39" s="997"/>
      <c r="AM39" s="997"/>
      <c r="AN39" s="997"/>
      <c r="AO39" s="997"/>
      <c r="AP39" s="997">
        <v>22</v>
      </c>
      <c r="AQ39" s="997"/>
      <c r="AR39" s="997"/>
      <c r="AS39" s="997"/>
      <c r="AT39" s="997"/>
      <c r="AU39" s="997">
        <v>7</v>
      </c>
      <c r="AV39" s="997"/>
      <c r="AW39" s="997"/>
      <c r="AX39" s="997"/>
      <c r="AY39" s="997"/>
      <c r="AZ39" s="1068" t="s">
        <v>569</v>
      </c>
      <c r="BA39" s="1068"/>
      <c r="BB39" s="1068"/>
      <c r="BC39" s="1068"/>
      <c r="BD39" s="1068"/>
      <c r="BE39" s="1058" t="s">
        <v>385</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t="s">
        <v>391</v>
      </c>
      <c r="C40" s="1064"/>
      <c r="D40" s="1064"/>
      <c r="E40" s="1064"/>
      <c r="F40" s="1064"/>
      <c r="G40" s="1064"/>
      <c r="H40" s="1064"/>
      <c r="I40" s="1064"/>
      <c r="J40" s="1064"/>
      <c r="K40" s="1064"/>
      <c r="L40" s="1064"/>
      <c r="M40" s="1064"/>
      <c r="N40" s="1064"/>
      <c r="O40" s="1064"/>
      <c r="P40" s="1065"/>
      <c r="Q40" s="1069">
        <v>79</v>
      </c>
      <c r="R40" s="1070"/>
      <c r="S40" s="1070"/>
      <c r="T40" s="1070"/>
      <c r="U40" s="1070"/>
      <c r="V40" s="1070">
        <v>62</v>
      </c>
      <c r="W40" s="1070"/>
      <c r="X40" s="1070"/>
      <c r="Y40" s="1070"/>
      <c r="Z40" s="1070"/>
      <c r="AA40" s="1070">
        <v>78</v>
      </c>
      <c r="AB40" s="1070"/>
      <c r="AC40" s="1070"/>
      <c r="AD40" s="1070"/>
      <c r="AE40" s="1071"/>
      <c r="AF40" s="1045">
        <v>155</v>
      </c>
      <c r="AG40" s="1046"/>
      <c r="AH40" s="1046"/>
      <c r="AI40" s="1046"/>
      <c r="AJ40" s="1047"/>
      <c r="AK40" s="1006" t="s">
        <v>569</v>
      </c>
      <c r="AL40" s="997"/>
      <c r="AM40" s="997"/>
      <c r="AN40" s="997"/>
      <c r="AO40" s="997"/>
      <c r="AP40" s="997" t="s">
        <v>569</v>
      </c>
      <c r="AQ40" s="997"/>
      <c r="AR40" s="997"/>
      <c r="AS40" s="997"/>
      <c r="AT40" s="997"/>
      <c r="AU40" s="997" t="s">
        <v>569</v>
      </c>
      <c r="AV40" s="997"/>
      <c r="AW40" s="997"/>
      <c r="AX40" s="997"/>
      <c r="AY40" s="997"/>
      <c r="AZ40" s="1068" t="s">
        <v>569</v>
      </c>
      <c r="BA40" s="1068"/>
      <c r="BB40" s="1068"/>
      <c r="BC40" s="1068"/>
      <c r="BD40" s="1068"/>
      <c r="BE40" s="1058" t="s">
        <v>385</v>
      </c>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393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1949</v>
      </c>
      <c r="AG63" s="985"/>
      <c r="AH63" s="985"/>
      <c r="AI63" s="985"/>
      <c r="AJ63" s="1056"/>
      <c r="AK63" s="1057"/>
      <c r="AL63" s="989"/>
      <c r="AM63" s="989"/>
      <c r="AN63" s="989"/>
      <c r="AO63" s="989"/>
      <c r="AP63" s="985">
        <v>7752</v>
      </c>
      <c r="AQ63" s="985"/>
      <c r="AR63" s="985"/>
      <c r="AS63" s="985"/>
      <c r="AT63" s="985"/>
      <c r="AU63" s="985">
        <v>5727</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395</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396</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549</v>
      </c>
      <c r="C68" s="1012"/>
      <c r="D68" s="1012"/>
      <c r="E68" s="1012"/>
      <c r="F68" s="1012"/>
      <c r="G68" s="1012"/>
      <c r="H68" s="1012"/>
      <c r="I68" s="1012"/>
      <c r="J68" s="1012"/>
      <c r="K68" s="1012"/>
      <c r="L68" s="1012"/>
      <c r="M68" s="1012"/>
      <c r="N68" s="1012"/>
      <c r="O68" s="1012"/>
      <c r="P68" s="1013"/>
      <c r="Q68" s="1014">
        <v>11951</v>
      </c>
      <c r="R68" s="1008"/>
      <c r="S68" s="1008"/>
      <c r="T68" s="1008"/>
      <c r="U68" s="1008"/>
      <c r="V68" s="1008">
        <v>11696</v>
      </c>
      <c r="W68" s="1008"/>
      <c r="X68" s="1008"/>
      <c r="Y68" s="1008"/>
      <c r="Z68" s="1008"/>
      <c r="AA68" s="1008">
        <v>255</v>
      </c>
      <c r="AB68" s="1008"/>
      <c r="AC68" s="1008"/>
      <c r="AD68" s="1008"/>
      <c r="AE68" s="1008"/>
      <c r="AF68" s="1008">
        <v>2834</v>
      </c>
      <c r="AG68" s="1008"/>
      <c r="AH68" s="1008"/>
      <c r="AI68" s="1008"/>
      <c r="AJ68" s="1008"/>
      <c r="AK68" s="1008" t="s">
        <v>571</v>
      </c>
      <c r="AL68" s="1008"/>
      <c r="AM68" s="1008"/>
      <c r="AN68" s="1008"/>
      <c r="AO68" s="1008"/>
      <c r="AP68" s="1008">
        <v>4823</v>
      </c>
      <c r="AQ68" s="1008"/>
      <c r="AR68" s="1008"/>
      <c r="AS68" s="1008"/>
      <c r="AT68" s="1008"/>
      <c r="AU68" s="1008">
        <v>2957</v>
      </c>
      <c r="AV68" s="1008"/>
      <c r="AW68" s="1008"/>
      <c r="AX68" s="1008"/>
      <c r="AY68" s="1008"/>
      <c r="AZ68" s="1009" t="s">
        <v>572</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550</v>
      </c>
      <c r="C69" s="1001"/>
      <c r="D69" s="1001"/>
      <c r="E69" s="1001"/>
      <c r="F69" s="1001"/>
      <c r="G69" s="1001"/>
      <c r="H69" s="1001"/>
      <c r="I69" s="1001"/>
      <c r="J69" s="1001"/>
      <c r="K69" s="1001"/>
      <c r="L69" s="1001"/>
      <c r="M69" s="1001"/>
      <c r="N69" s="1001"/>
      <c r="O69" s="1001"/>
      <c r="P69" s="1002"/>
      <c r="Q69" s="1003">
        <v>609</v>
      </c>
      <c r="R69" s="997"/>
      <c r="S69" s="997"/>
      <c r="T69" s="997"/>
      <c r="U69" s="997"/>
      <c r="V69" s="997">
        <v>356</v>
      </c>
      <c r="W69" s="997"/>
      <c r="X69" s="997"/>
      <c r="Y69" s="997"/>
      <c r="Z69" s="997"/>
      <c r="AA69" s="997">
        <v>253</v>
      </c>
      <c r="AB69" s="997"/>
      <c r="AC69" s="997"/>
      <c r="AD69" s="997"/>
      <c r="AE69" s="997"/>
      <c r="AF69" s="997">
        <v>35</v>
      </c>
      <c r="AG69" s="997"/>
      <c r="AH69" s="997"/>
      <c r="AI69" s="997"/>
      <c r="AJ69" s="997"/>
      <c r="AK69" s="997">
        <v>230</v>
      </c>
      <c r="AL69" s="997"/>
      <c r="AM69" s="997"/>
      <c r="AN69" s="997"/>
      <c r="AO69" s="997"/>
      <c r="AP69" s="997">
        <v>81</v>
      </c>
      <c r="AQ69" s="997"/>
      <c r="AR69" s="997"/>
      <c r="AS69" s="997"/>
      <c r="AT69" s="997"/>
      <c r="AU69" s="997" t="s">
        <v>571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551</v>
      </c>
      <c r="C70" s="1001"/>
      <c r="D70" s="1001"/>
      <c r="E70" s="1001"/>
      <c r="F70" s="1001"/>
      <c r="G70" s="1001"/>
      <c r="H70" s="1001"/>
      <c r="I70" s="1001"/>
      <c r="J70" s="1001"/>
      <c r="K70" s="1001"/>
      <c r="L70" s="1001"/>
      <c r="M70" s="1001"/>
      <c r="N70" s="1001"/>
      <c r="O70" s="1001"/>
      <c r="P70" s="1002"/>
      <c r="Q70" s="1003">
        <v>340</v>
      </c>
      <c r="R70" s="997"/>
      <c r="S70" s="997"/>
      <c r="T70" s="997"/>
      <c r="U70" s="997"/>
      <c r="V70" s="997">
        <v>339</v>
      </c>
      <c r="W70" s="997"/>
      <c r="X70" s="997"/>
      <c r="Y70" s="997"/>
      <c r="Z70" s="997"/>
      <c r="AA70" s="997">
        <v>4</v>
      </c>
      <c r="AB70" s="997"/>
      <c r="AC70" s="997"/>
      <c r="AD70" s="997"/>
      <c r="AE70" s="997"/>
      <c r="AF70" s="997">
        <v>4</v>
      </c>
      <c r="AG70" s="997"/>
      <c r="AH70" s="997"/>
      <c r="AI70" s="997"/>
      <c r="AJ70" s="997"/>
      <c r="AK70" s="997" t="s">
        <v>571</v>
      </c>
      <c r="AL70" s="997"/>
      <c r="AM70" s="997"/>
      <c r="AN70" s="997"/>
      <c r="AO70" s="997"/>
      <c r="AP70" s="997">
        <v>239</v>
      </c>
      <c r="AQ70" s="997"/>
      <c r="AR70" s="997"/>
      <c r="AS70" s="997"/>
      <c r="AT70" s="997"/>
      <c r="AU70" s="997">
        <v>44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552</v>
      </c>
      <c r="C71" s="1001"/>
      <c r="D71" s="1001"/>
      <c r="E71" s="1001"/>
      <c r="F71" s="1001"/>
      <c r="G71" s="1001"/>
      <c r="H71" s="1001"/>
      <c r="I71" s="1001"/>
      <c r="J71" s="1001"/>
      <c r="K71" s="1001"/>
      <c r="L71" s="1001"/>
      <c r="M71" s="1001"/>
      <c r="N71" s="1001"/>
      <c r="O71" s="1001"/>
      <c r="P71" s="1002"/>
      <c r="Q71" s="1003">
        <v>9885</v>
      </c>
      <c r="R71" s="997"/>
      <c r="S71" s="997"/>
      <c r="T71" s="997"/>
      <c r="U71" s="997"/>
      <c r="V71" s="997">
        <v>8418</v>
      </c>
      <c r="W71" s="997"/>
      <c r="X71" s="997"/>
      <c r="Y71" s="997"/>
      <c r="Z71" s="997"/>
      <c r="AA71" s="997">
        <v>1467</v>
      </c>
      <c r="AB71" s="997"/>
      <c r="AC71" s="997"/>
      <c r="AD71" s="997"/>
      <c r="AE71" s="997"/>
      <c r="AF71" s="997">
        <v>1467</v>
      </c>
      <c r="AG71" s="997"/>
      <c r="AH71" s="997"/>
      <c r="AI71" s="997"/>
      <c r="AJ71" s="997"/>
      <c r="AK71" s="997" t="s">
        <v>571</v>
      </c>
      <c r="AL71" s="997"/>
      <c r="AM71" s="997"/>
      <c r="AN71" s="997"/>
      <c r="AO71" s="997"/>
      <c r="AP71" s="997" t="s">
        <v>571</v>
      </c>
      <c r="AQ71" s="997"/>
      <c r="AR71" s="997"/>
      <c r="AS71" s="997"/>
      <c r="AT71" s="997"/>
      <c r="AU71" s="997" t="s">
        <v>571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553</v>
      </c>
      <c r="C72" s="1001"/>
      <c r="D72" s="1001"/>
      <c r="E72" s="1001"/>
      <c r="F72" s="1001"/>
      <c r="G72" s="1001"/>
      <c r="H72" s="1001"/>
      <c r="I72" s="1001"/>
      <c r="J72" s="1001"/>
      <c r="K72" s="1001"/>
      <c r="L72" s="1001"/>
      <c r="M72" s="1001"/>
      <c r="N72" s="1001"/>
      <c r="O72" s="1001"/>
      <c r="P72" s="1002"/>
      <c r="Q72" s="1003">
        <v>146</v>
      </c>
      <c r="R72" s="997"/>
      <c r="S72" s="997"/>
      <c r="T72" s="997"/>
      <c r="U72" s="997"/>
      <c r="V72" s="997">
        <v>129</v>
      </c>
      <c r="W72" s="997"/>
      <c r="X72" s="997"/>
      <c r="Y72" s="997"/>
      <c r="Z72" s="997"/>
      <c r="AA72" s="997">
        <v>17</v>
      </c>
      <c r="AB72" s="997"/>
      <c r="AC72" s="997"/>
      <c r="AD72" s="997"/>
      <c r="AE72" s="997"/>
      <c r="AF72" s="997">
        <v>17</v>
      </c>
      <c r="AG72" s="997"/>
      <c r="AH72" s="997"/>
      <c r="AI72" s="997"/>
      <c r="AJ72" s="997"/>
      <c r="AK72" s="997" t="s">
        <v>571</v>
      </c>
      <c r="AL72" s="997"/>
      <c r="AM72" s="997"/>
      <c r="AN72" s="997"/>
      <c r="AO72" s="997"/>
      <c r="AP72" s="997" t="s">
        <v>571</v>
      </c>
      <c r="AQ72" s="997"/>
      <c r="AR72" s="997"/>
      <c r="AS72" s="997"/>
      <c r="AT72" s="997"/>
      <c r="AU72" s="997" t="s">
        <v>571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554</v>
      </c>
      <c r="C73" s="1001"/>
      <c r="D73" s="1001"/>
      <c r="E73" s="1001"/>
      <c r="F73" s="1001"/>
      <c r="G73" s="1001"/>
      <c r="H73" s="1001"/>
      <c r="I73" s="1001"/>
      <c r="J73" s="1001"/>
      <c r="K73" s="1001"/>
      <c r="L73" s="1001"/>
      <c r="M73" s="1001"/>
      <c r="N73" s="1001"/>
      <c r="O73" s="1001"/>
      <c r="P73" s="1002"/>
      <c r="Q73" s="1003">
        <v>149</v>
      </c>
      <c r="R73" s="997"/>
      <c r="S73" s="997"/>
      <c r="T73" s="997"/>
      <c r="U73" s="997"/>
      <c r="V73" s="997">
        <v>122</v>
      </c>
      <c r="W73" s="997"/>
      <c r="X73" s="997"/>
      <c r="Y73" s="997"/>
      <c r="Z73" s="997"/>
      <c r="AA73" s="997">
        <v>27</v>
      </c>
      <c r="AB73" s="997"/>
      <c r="AC73" s="997"/>
      <c r="AD73" s="997"/>
      <c r="AE73" s="997"/>
      <c r="AF73" s="997">
        <v>27</v>
      </c>
      <c r="AG73" s="997"/>
      <c r="AH73" s="997"/>
      <c r="AI73" s="997"/>
      <c r="AJ73" s="997"/>
      <c r="AK73" s="997">
        <v>6</v>
      </c>
      <c r="AL73" s="997"/>
      <c r="AM73" s="997"/>
      <c r="AN73" s="997"/>
      <c r="AO73" s="997"/>
      <c r="AP73" s="997" t="s">
        <v>571</v>
      </c>
      <c r="AQ73" s="997"/>
      <c r="AR73" s="997"/>
      <c r="AS73" s="997"/>
      <c r="AT73" s="997"/>
      <c r="AU73" s="997" t="s">
        <v>573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555</v>
      </c>
      <c r="C74" s="1001"/>
      <c r="D74" s="1001"/>
      <c r="E74" s="1001"/>
      <c r="F74" s="1001"/>
      <c r="G74" s="1001"/>
      <c r="H74" s="1001"/>
      <c r="I74" s="1001"/>
      <c r="J74" s="1001"/>
      <c r="K74" s="1001"/>
      <c r="L74" s="1001"/>
      <c r="M74" s="1001"/>
      <c r="N74" s="1001"/>
      <c r="O74" s="1001"/>
      <c r="P74" s="1002"/>
      <c r="Q74" s="1003">
        <v>50</v>
      </c>
      <c r="R74" s="997"/>
      <c r="S74" s="997"/>
      <c r="T74" s="997"/>
      <c r="U74" s="997"/>
      <c r="V74" s="997">
        <v>45</v>
      </c>
      <c r="W74" s="997"/>
      <c r="X74" s="997"/>
      <c r="Y74" s="997"/>
      <c r="Z74" s="997"/>
      <c r="AA74" s="997">
        <v>5</v>
      </c>
      <c r="AB74" s="997"/>
      <c r="AC74" s="997"/>
      <c r="AD74" s="997"/>
      <c r="AE74" s="997"/>
      <c r="AF74" s="997">
        <v>5</v>
      </c>
      <c r="AG74" s="997"/>
      <c r="AH74" s="997"/>
      <c r="AI74" s="997"/>
      <c r="AJ74" s="997"/>
      <c r="AK74" s="997" t="s">
        <v>571</v>
      </c>
      <c r="AL74" s="997"/>
      <c r="AM74" s="997"/>
      <c r="AN74" s="997"/>
      <c r="AO74" s="997"/>
      <c r="AP74" s="997" t="s">
        <v>571</v>
      </c>
      <c r="AQ74" s="997"/>
      <c r="AR74" s="997"/>
      <c r="AS74" s="997"/>
      <c r="AT74" s="997"/>
      <c r="AU74" s="997" t="s">
        <v>571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556</v>
      </c>
      <c r="C75" s="1001"/>
      <c r="D75" s="1001"/>
      <c r="E75" s="1001"/>
      <c r="F75" s="1001"/>
      <c r="G75" s="1001"/>
      <c r="H75" s="1001"/>
      <c r="I75" s="1001"/>
      <c r="J75" s="1001"/>
      <c r="K75" s="1001"/>
      <c r="L75" s="1001"/>
      <c r="M75" s="1001"/>
      <c r="N75" s="1001"/>
      <c r="O75" s="1001"/>
      <c r="P75" s="1002"/>
      <c r="Q75" s="1004">
        <v>138</v>
      </c>
      <c r="R75" s="1005"/>
      <c r="S75" s="1005"/>
      <c r="T75" s="1005"/>
      <c r="U75" s="1006"/>
      <c r="V75" s="1007">
        <v>133</v>
      </c>
      <c r="W75" s="1005"/>
      <c r="X75" s="1005"/>
      <c r="Y75" s="1005"/>
      <c r="Z75" s="1006"/>
      <c r="AA75" s="1007">
        <v>4</v>
      </c>
      <c r="AB75" s="1005"/>
      <c r="AC75" s="1005"/>
      <c r="AD75" s="1005"/>
      <c r="AE75" s="1006"/>
      <c r="AF75" s="1007">
        <v>4</v>
      </c>
      <c r="AG75" s="1005"/>
      <c r="AH75" s="1005"/>
      <c r="AI75" s="1005"/>
      <c r="AJ75" s="1006"/>
      <c r="AK75" s="1007" t="s">
        <v>571</v>
      </c>
      <c r="AL75" s="1005"/>
      <c r="AM75" s="1005"/>
      <c r="AN75" s="1005"/>
      <c r="AO75" s="1006"/>
      <c r="AP75" s="1007" t="s">
        <v>571</v>
      </c>
      <c r="AQ75" s="1005"/>
      <c r="AR75" s="1005"/>
      <c r="AS75" s="1005"/>
      <c r="AT75" s="1006"/>
      <c r="AU75" s="1007" t="s">
        <v>571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557</v>
      </c>
      <c r="C76" s="1001"/>
      <c r="D76" s="1001"/>
      <c r="E76" s="1001"/>
      <c r="F76" s="1001"/>
      <c r="G76" s="1001"/>
      <c r="H76" s="1001"/>
      <c r="I76" s="1001"/>
      <c r="J76" s="1001"/>
      <c r="K76" s="1001"/>
      <c r="L76" s="1001"/>
      <c r="M76" s="1001"/>
      <c r="N76" s="1001"/>
      <c r="O76" s="1001"/>
      <c r="P76" s="1002"/>
      <c r="Q76" s="1004">
        <v>97</v>
      </c>
      <c r="R76" s="1005"/>
      <c r="S76" s="1005"/>
      <c r="T76" s="1005"/>
      <c r="U76" s="1006"/>
      <c r="V76" s="1007">
        <v>95</v>
      </c>
      <c r="W76" s="1005"/>
      <c r="X76" s="1005"/>
      <c r="Y76" s="1005"/>
      <c r="Z76" s="1006"/>
      <c r="AA76" s="1007">
        <v>3</v>
      </c>
      <c r="AB76" s="1005"/>
      <c r="AC76" s="1005"/>
      <c r="AD76" s="1005"/>
      <c r="AE76" s="1006"/>
      <c r="AF76" s="1007">
        <v>3</v>
      </c>
      <c r="AG76" s="1005"/>
      <c r="AH76" s="1005"/>
      <c r="AI76" s="1005"/>
      <c r="AJ76" s="1006"/>
      <c r="AK76" s="1007">
        <v>2</v>
      </c>
      <c r="AL76" s="1005"/>
      <c r="AM76" s="1005"/>
      <c r="AN76" s="1005"/>
      <c r="AO76" s="1006"/>
      <c r="AP76" s="1007" t="s">
        <v>571</v>
      </c>
      <c r="AQ76" s="1005"/>
      <c r="AR76" s="1005"/>
      <c r="AS76" s="1005"/>
      <c r="AT76" s="1006"/>
      <c r="AU76" s="1007" t="s">
        <v>571</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558</v>
      </c>
      <c r="C77" s="1001"/>
      <c r="D77" s="1001"/>
      <c r="E77" s="1001"/>
      <c r="F77" s="1001"/>
      <c r="G77" s="1001"/>
      <c r="H77" s="1001"/>
      <c r="I77" s="1001"/>
      <c r="J77" s="1001"/>
      <c r="K77" s="1001"/>
      <c r="L77" s="1001"/>
      <c r="M77" s="1001"/>
      <c r="N77" s="1001"/>
      <c r="O77" s="1001"/>
      <c r="P77" s="1002"/>
      <c r="Q77" s="1004">
        <v>140783</v>
      </c>
      <c r="R77" s="1005"/>
      <c r="S77" s="1005"/>
      <c r="T77" s="1005"/>
      <c r="U77" s="1006"/>
      <c r="V77" s="1007">
        <v>138611</v>
      </c>
      <c r="W77" s="1005"/>
      <c r="X77" s="1005"/>
      <c r="Y77" s="1005"/>
      <c r="Z77" s="1006"/>
      <c r="AA77" s="1007">
        <v>2172</v>
      </c>
      <c r="AB77" s="1005"/>
      <c r="AC77" s="1005"/>
      <c r="AD77" s="1005"/>
      <c r="AE77" s="1006"/>
      <c r="AF77" s="1007">
        <v>2172</v>
      </c>
      <c r="AG77" s="1005"/>
      <c r="AH77" s="1005"/>
      <c r="AI77" s="1005"/>
      <c r="AJ77" s="1006"/>
      <c r="AK77" s="1007">
        <v>97</v>
      </c>
      <c r="AL77" s="1005"/>
      <c r="AM77" s="1005"/>
      <c r="AN77" s="1005"/>
      <c r="AO77" s="1006"/>
      <c r="AP77" s="1007" t="s">
        <v>571</v>
      </c>
      <c r="AQ77" s="1005"/>
      <c r="AR77" s="1005"/>
      <c r="AS77" s="1005"/>
      <c r="AT77" s="1006"/>
      <c r="AU77" s="1007" t="s">
        <v>573</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559</v>
      </c>
      <c r="C78" s="1001"/>
      <c r="D78" s="1001"/>
      <c r="E78" s="1001"/>
      <c r="F78" s="1001"/>
      <c r="G78" s="1001"/>
      <c r="H78" s="1001"/>
      <c r="I78" s="1001"/>
      <c r="J78" s="1001"/>
      <c r="K78" s="1001"/>
      <c r="L78" s="1001"/>
      <c r="M78" s="1001"/>
      <c r="N78" s="1001"/>
      <c r="O78" s="1001"/>
      <c r="P78" s="1002"/>
      <c r="Q78" s="1003">
        <v>172</v>
      </c>
      <c r="R78" s="997"/>
      <c r="S78" s="997"/>
      <c r="T78" s="997"/>
      <c r="U78" s="997"/>
      <c r="V78" s="997">
        <v>163</v>
      </c>
      <c r="W78" s="997"/>
      <c r="X78" s="997"/>
      <c r="Y78" s="997"/>
      <c r="Z78" s="997"/>
      <c r="AA78" s="997">
        <v>9</v>
      </c>
      <c r="AB78" s="997"/>
      <c r="AC78" s="997"/>
      <c r="AD78" s="997"/>
      <c r="AE78" s="997"/>
      <c r="AF78" s="997">
        <v>9</v>
      </c>
      <c r="AG78" s="997"/>
      <c r="AH78" s="997"/>
      <c r="AI78" s="997"/>
      <c r="AJ78" s="997"/>
      <c r="AK78" s="997">
        <v>8</v>
      </c>
      <c r="AL78" s="997"/>
      <c r="AM78" s="997"/>
      <c r="AN78" s="997"/>
      <c r="AO78" s="997"/>
      <c r="AP78" s="997">
        <v>15</v>
      </c>
      <c r="AQ78" s="997"/>
      <c r="AR78" s="997"/>
      <c r="AS78" s="997"/>
      <c r="AT78" s="997"/>
      <c r="AU78" s="997">
        <v>4</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560</v>
      </c>
      <c r="C79" s="1001"/>
      <c r="D79" s="1001"/>
      <c r="E79" s="1001"/>
      <c r="F79" s="1001"/>
      <c r="G79" s="1001"/>
      <c r="H79" s="1001"/>
      <c r="I79" s="1001"/>
      <c r="J79" s="1001"/>
      <c r="K79" s="1001"/>
      <c r="L79" s="1001"/>
      <c r="M79" s="1001"/>
      <c r="N79" s="1001"/>
      <c r="O79" s="1001"/>
      <c r="P79" s="1002"/>
      <c r="Q79" s="1003">
        <v>267</v>
      </c>
      <c r="R79" s="997"/>
      <c r="S79" s="997"/>
      <c r="T79" s="997"/>
      <c r="U79" s="997"/>
      <c r="V79" s="997">
        <v>206</v>
      </c>
      <c r="W79" s="997"/>
      <c r="X79" s="997"/>
      <c r="Y79" s="997"/>
      <c r="Z79" s="997"/>
      <c r="AA79" s="997">
        <v>61</v>
      </c>
      <c r="AB79" s="997"/>
      <c r="AC79" s="997"/>
      <c r="AD79" s="997"/>
      <c r="AE79" s="997"/>
      <c r="AF79" s="997">
        <v>61</v>
      </c>
      <c r="AG79" s="997"/>
      <c r="AH79" s="997"/>
      <c r="AI79" s="997"/>
      <c r="AJ79" s="997"/>
      <c r="AK79" s="997" t="s">
        <v>571</v>
      </c>
      <c r="AL79" s="997"/>
      <c r="AM79" s="997"/>
      <c r="AN79" s="997"/>
      <c r="AO79" s="997"/>
      <c r="AP79" s="997" t="s">
        <v>571</v>
      </c>
      <c r="AQ79" s="997"/>
      <c r="AR79" s="997"/>
      <c r="AS79" s="997"/>
      <c r="AT79" s="997"/>
      <c r="AU79" s="997" t="s">
        <v>571</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561</v>
      </c>
      <c r="C80" s="1001"/>
      <c r="D80" s="1001"/>
      <c r="E80" s="1001"/>
      <c r="F80" s="1001"/>
      <c r="G80" s="1001"/>
      <c r="H80" s="1001"/>
      <c r="I80" s="1001"/>
      <c r="J80" s="1001"/>
      <c r="K80" s="1001"/>
      <c r="L80" s="1001"/>
      <c r="M80" s="1001"/>
      <c r="N80" s="1001"/>
      <c r="O80" s="1001"/>
      <c r="P80" s="1002"/>
      <c r="Q80" s="1003">
        <v>373</v>
      </c>
      <c r="R80" s="997"/>
      <c r="S80" s="997"/>
      <c r="T80" s="997"/>
      <c r="U80" s="997"/>
      <c r="V80" s="997">
        <v>356</v>
      </c>
      <c r="W80" s="997"/>
      <c r="X80" s="997"/>
      <c r="Y80" s="997"/>
      <c r="Z80" s="997"/>
      <c r="AA80" s="997">
        <v>17</v>
      </c>
      <c r="AB80" s="997"/>
      <c r="AC80" s="997"/>
      <c r="AD80" s="997"/>
      <c r="AE80" s="997"/>
      <c r="AF80" s="997">
        <v>17</v>
      </c>
      <c r="AG80" s="997"/>
      <c r="AH80" s="997"/>
      <c r="AI80" s="997"/>
      <c r="AJ80" s="997"/>
      <c r="AK80" s="997" t="s">
        <v>571</v>
      </c>
      <c r="AL80" s="997"/>
      <c r="AM80" s="997"/>
      <c r="AN80" s="997"/>
      <c r="AO80" s="997"/>
      <c r="AP80" s="997">
        <v>795</v>
      </c>
      <c r="AQ80" s="997"/>
      <c r="AR80" s="997"/>
      <c r="AS80" s="997"/>
      <c r="AT80" s="997"/>
      <c r="AU80" s="997">
        <v>173</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562</v>
      </c>
      <c r="C81" s="1001"/>
      <c r="D81" s="1001"/>
      <c r="E81" s="1001"/>
      <c r="F81" s="1001"/>
      <c r="G81" s="1001"/>
      <c r="H81" s="1001"/>
      <c r="I81" s="1001"/>
      <c r="J81" s="1001"/>
      <c r="K81" s="1001"/>
      <c r="L81" s="1001"/>
      <c r="M81" s="1001"/>
      <c r="N81" s="1001"/>
      <c r="O81" s="1001"/>
      <c r="P81" s="1002"/>
      <c r="Q81" s="1003">
        <v>1383</v>
      </c>
      <c r="R81" s="997"/>
      <c r="S81" s="997"/>
      <c r="T81" s="997"/>
      <c r="U81" s="997"/>
      <c r="V81" s="997">
        <v>1360</v>
      </c>
      <c r="W81" s="997"/>
      <c r="X81" s="997"/>
      <c r="Y81" s="997"/>
      <c r="Z81" s="997"/>
      <c r="AA81" s="997">
        <v>23</v>
      </c>
      <c r="AB81" s="997"/>
      <c r="AC81" s="997"/>
      <c r="AD81" s="997"/>
      <c r="AE81" s="997"/>
      <c r="AF81" s="997">
        <v>23</v>
      </c>
      <c r="AG81" s="997"/>
      <c r="AH81" s="997"/>
      <c r="AI81" s="997"/>
      <c r="AJ81" s="997"/>
      <c r="AK81" s="997" t="s">
        <v>571</v>
      </c>
      <c r="AL81" s="997"/>
      <c r="AM81" s="997"/>
      <c r="AN81" s="997"/>
      <c r="AO81" s="997"/>
      <c r="AP81" s="997" t="s">
        <v>571</v>
      </c>
      <c r="AQ81" s="997"/>
      <c r="AR81" s="997"/>
      <c r="AS81" s="997"/>
      <c r="AT81" s="997"/>
      <c r="AU81" s="997" t="s">
        <v>571</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563</v>
      </c>
      <c r="C82" s="1001"/>
      <c r="D82" s="1001"/>
      <c r="E82" s="1001"/>
      <c r="F82" s="1001"/>
      <c r="G82" s="1001"/>
      <c r="H82" s="1001"/>
      <c r="I82" s="1001"/>
      <c r="J82" s="1001"/>
      <c r="K82" s="1001"/>
      <c r="L82" s="1001"/>
      <c r="M82" s="1001"/>
      <c r="N82" s="1001"/>
      <c r="O82" s="1001"/>
      <c r="P82" s="1002"/>
      <c r="Q82" s="1003">
        <v>14</v>
      </c>
      <c r="R82" s="997"/>
      <c r="S82" s="997"/>
      <c r="T82" s="997"/>
      <c r="U82" s="997"/>
      <c r="V82" s="997">
        <v>8</v>
      </c>
      <c r="W82" s="997"/>
      <c r="X82" s="997"/>
      <c r="Y82" s="997"/>
      <c r="Z82" s="997"/>
      <c r="AA82" s="997">
        <v>6</v>
      </c>
      <c r="AB82" s="997"/>
      <c r="AC82" s="997"/>
      <c r="AD82" s="997"/>
      <c r="AE82" s="997"/>
      <c r="AF82" s="997">
        <v>6</v>
      </c>
      <c r="AG82" s="997"/>
      <c r="AH82" s="997"/>
      <c r="AI82" s="997"/>
      <c r="AJ82" s="997"/>
      <c r="AK82" s="997" t="s">
        <v>571</v>
      </c>
      <c r="AL82" s="997"/>
      <c r="AM82" s="997"/>
      <c r="AN82" s="997"/>
      <c r="AO82" s="997"/>
      <c r="AP82" s="997" t="s">
        <v>571</v>
      </c>
      <c r="AQ82" s="997"/>
      <c r="AR82" s="997"/>
      <c r="AS82" s="997"/>
      <c r="AT82" s="997"/>
      <c r="AU82" s="997" t="s">
        <v>571</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t="s">
        <v>564</v>
      </c>
      <c r="C83" s="1001"/>
      <c r="D83" s="1001"/>
      <c r="E83" s="1001"/>
      <c r="F83" s="1001"/>
      <c r="G83" s="1001"/>
      <c r="H83" s="1001"/>
      <c r="I83" s="1001"/>
      <c r="J83" s="1001"/>
      <c r="K83" s="1001"/>
      <c r="L83" s="1001"/>
      <c r="M83" s="1001"/>
      <c r="N83" s="1001"/>
      <c r="O83" s="1001"/>
      <c r="P83" s="1002"/>
      <c r="Q83" s="1003">
        <v>725</v>
      </c>
      <c r="R83" s="997"/>
      <c r="S83" s="997"/>
      <c r="T83" s="997"/>
      <c r="U83" s="997"/>
      <c r="V83" s="997">
        <v>725</v>
      </c>
      <c r="W83" s="997"/>
      <c r="X83" s="997"/>
      <c r="Y83" s="997"/>
      <c r="Z83" s="997"/>
      <c r="AA83" s="997" t="s">
        <v>571</v>
      </c>
      <c r="AB83" s="997"/>
      <c r="AC83" s="997"/>
      <c r="AD83" s="997"/>
      <c r="AE83" s="997"/>
      <c r="AF83" s="997" t="s">
        <v>571</v>
      </c>
      <c r="AG83" s="997"/>
      <c r="AH83" s="997"/>
      <c r="AI83" s="997"/>
      <c r="AJ83" s="997"/>
      <c r="AK83" s="997">
        <v>13</v>
      </c>
      <c r="AL83" s="997"/>
      <c r="AM83" s="997"/>
      <c r="AN83" s="997"/>
      <c r="AO83" s="997"/>
      <c r="AP83" s="997" t="s">
        <v>571</v>
      </c>
      <c r="AQ83" s="997"/>
      <c r="AR83" s="997"/>
      <c r="AS83" s="997"/>
      <c r="AT83" s="997"/>
      <c r="AU83" s="997" t="s">
        <v>571</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6684</v>
      </c>
      <c r="AG88" s="985"/>
      <c r="AH88" s="985"/>
      <c r="AI88" s="985"/>
      <c r="AJ88" s="985"/>
      <c r="AK88" s="989"/>
      <c r="AL88" s="989"/>
      <c r="AM88" s="989"/>
      <c r="AN88" s="989"/>
      <c r="AO88" s="989"/>
      <c r="AP88" s="985">
        <v>5953</v>
      </c>
      <c r="AQ88" s="985"/>
      <c r="AR88" s="985"/>
      <c r="AS88" s="985"/>
      <c r="AT88" s="985"/>
      <c r="AU88" s="985">
        <v>3179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31</v>
      </c>
      <c r="CS102" s="977"/>
      <c r="CT102" s="977"/>
      <c r="CU102" s="977"/>
      <c r="CV102" s="978"/>
      <c r="CW102" s="976">
        <v>71</v>
      </c>
      <c r="CX102" s="977"/>
      <c r="CY102" s="977"/>
      <c r="CZ102" s="977"/>
      <c r="DA102" s="978"/>
      <c r="DB102" s="976">
        <v>2000</v>
      </c>
      <c r="DC102" s="977"/>
      <c r="DD102" s="977"/>
      <c r="DE102" s="977"/>
      <c r="DF102" s="978"/>
      <c r="DG102" s="976"/>
      <c r="DH102" s="977"/>
      <c r="DI102" s="977"/>
      <c r="DJ102" s="977"/>
      <c r="DK102" s="978"/>
      <c r="DL102" s="976"/>
      <c r="DM102" s="977"/>
      <c r="DN102" s="977"/>
      <c r="DO102" s="977"/>
      <c r="DP102" s="978"/>
      <c r="DQ102" s="976">
        <v>235</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282</v>
      </c>
      <c r="AG109" s="918"/>
      <c r="AH109" s="918"/>
      <c r="AI109" s="918"/>
      <c r="AJ109" s="919"/>
      <c r="AK109" s="920" t="s">
        <v>281</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282</v>
      </c>
      <c r="BW109" s="918"/>
      <c r="BX109" s="918"/>
      <c r="BY109" s="918"/>
      <c r="BZ109" s="919"/>
      <c r="CA109" s="920" t="s">
        <v>281</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282</v>
      </c>
      <c r="DM109" s="918"/>
      <c r="DN109" s="918"/>
      <c r="DO109" s="918"/>
      <c r="DP109" s="919"/>
      <c r="DQ109" s="920" t="s">
        <v>281</v>
      </c>
      <c r="DR109" s="918"/>
      <c r="DS109" s="918"/>
      <c r="DT109" s="918"/>
      <c r="DU109" s="919"/>
      <c r="DV109" s="920" t="s">
        <v>407</v>
      </c>
      <c r="DW109" s="918"/>
      <c r="DX109" s="918"/>
      <c r="DY109" s="918"/>
      <c r="DZ109" s="949"/>
    </row>
    <row r="110" spans="1:131" s="197" customFormat="1" ht="26.25" customHeight="1" x14ac:dyDescent="0.15">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5788665</v>
      </c>
      <c r="AB110" s="903"/>
      <c r="AC110" s="903"/>
      <c r="AD110" s="903"/>
      <c r="AE110" s="904"/>
      <c r="AF110" s="905">
        <v>5726204</v>
      </c>
      <c r="AG110" s="903"/>
      <c r="AH110" s="903"/>
      <c r="AI110" s="903"/>
      <c r="AJ110" s="904"/>
      <c r="AK110" s="905">
        <v>5576276</v>
      </c>
      <c r="AL110" s="903"/>
      <c r="AM110" s="903"/>
      <c r="AN110" s="903"/>
      <c r="AO110" s="904"/>
      <c r="AP110" s="906">
        <v>27.9</v>
      </c>
      <c r="AQ110" s="907"/>
      <c r="AR110" s="907"/>
      <c r="AS110" s="907"/>
      <c r="AT110" s="908"/>
      <c r="AU110" s="950" t="s">
        <v>60</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51316055</v>
      </c>
      <c r="BR110" s="830"/>
      <c r="BS110" s="830"/>
      <c r="BT110" s="830"/>
      <c r="BU110" s="830"/>
      <c r="BV110" s="830">
        <v>51998752</v>
      </c>
      <c r="BW110" s="830"/>
      <c r="BX110" s="830"/>
      <c r="BY110" s="830"/>
      <c r="BZ110" s="830"/>
      <c r="CA110" s="830">
        <v>52810661</v>
      </c>
      <c r="CB110" s="830"/>
      <c r="CC110" s="830"/>
      <c r="CD110" s="830"/>
      <c r="CE110" s="830"/>
      <c r="CF110" s="891">
        <v>264.5</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4628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6041546</v>
      </c>
      <c r="BR112" s="801"/>
      <c r="BS112" s="801"/>
      <c r="BT112" s="801"/>
      <c r="BU112" s="801"/>
      <c r="BV112" s="801">
        <v>5696930</v>
      </c>
      <c r="BW112" s="801"/>
      <c r="BX112" s="801"/>
      <c r="BY112" s="801"/>
      <c r="BZ112" s="801"/>
      <c r="CA112" s="801">
        <v>5726931</v>
      </c>
      <c r="CB112" s="801"/>
      <c r="CC112" s="801"/>
      <c r="CD112" s="801"/>
      <c r="CE112" s="801"/>
      <c r="CF112" s="878">
        <v>28.7</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575993</v>
      </c>
      <c r="AB113" s="939"/>
      <c r="AC113" s="939"/>
      <c r="AD113" s="939"/>
      <c r="AE113" s="940"/>
      <c r="AF113" s="941">
        <v>573436</v>
      </c>
      <c r="AG113" s="939"/>
      <c r="AH113" s="939"/>
      <c r="AI113" s="939"/>
      <c r="AJ113" s="940"/>
      <c r="AK113" s="941">
        <v>567052</v>
      </c>
      <c r="AL113" s="939"/>
      <c r="AM113" s="939"/>
      <c r="AN113" s="939"/>
      <c r="AO113" s="940"/>
      <c r="AP113" s="942">
        <v>2.8</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3491722</v>
      </c>
      <c r="BR113" s="801"/>
      <c r="BS113" s="801"/>
      <c r="BT113" s="801"/>
      <c r="BU113" s="801"/>
      <c r="BV113" s="801">
        <v>3337892</v>
      </c>
      <c r="BW113" s="801"/>
      <c r="BX113" s="801"/>
      <c r="BY113" s="801"/>
      <c r="BZ113" s="801"/>
      <c r="CA113" s="801">
        <v>3178555</v>
      </c>
      <c r="CB113" s="801"/>
      <c r="CC113" s="801"/>
      <c r="CD113" s="801"/>
      <c r="CE113" s="801"/>
      <c r="CF113" s="878">
        <v>15.9</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426320</v>
      </c>
      <c r="AB114" s="814"/>
      <c r="AC114" s="814"/>
      <c r="AD114" s="814"/>
      <c r="AE114" s="815"/>
      <c r="AF114" s="816">
        <v>303199</v>
      </c>
      <c r="AG114" s="814"/>
      <c r="AH114" s="814"/>
      <c r="AI114" s="814"/>
      <c r="AJ114" s="815"/>
      <c r="AK114" s="816">
        <v>291574</v>
      </c>
      <c r="AL114" s="814"/>
      <c r="AM114" s="814"/>
      <c r="AN114" s="814"/>
      <c r="AO114" s="815"/>
      <c r="AP114" s="784">
        <v>1.5</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8099103</v>
      </c>
      <c r="BR114" s="801"/>
      <c r="BS114" s="801"/>
      <c r="BT114" s="801"/>
      <c r="BU114" s="801"/>
      <c r="BV114" s="801">
        <v>7411340</v>
      </c>
      <c r="BW114" s="801"/>
      <c r="BX114" s="801"/>
      <c r="BY114" s="801"/>
      <c r="BZ114" s="801"/>
      <c r="CA114" s="801">
        <v>6742960</v>
      </c>
      <c r="CB114" s="801"/>
      <c r="CC114" s="801"/>
      <c r="CD114" s="801"/>
      <c r="CE114" s="801"/>
      <c r="CF114" s="878">
        <v>33.799999999999997</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17673</v>
      </c>
      <c r="AB115" s="939"/>
      <c r="AC115" s="939"/>
      <c r="AD115" s="939"/>
      <c r="AE115" s="940"/>
      <c r="AF115" s="941">
        <v>15736</v>
      </c>
      <c r="AG115" s="939"/>
      <c r="AH115" s="939"/>
      <c r="AI115" s="939"/>
      <c r="AJ115" s="940"/>
      <c r="AK115" s="941">
        <v>8408</v>
      </c>
      <c r="AL115" s="939"/>
      <c r="AM115" s="939"/>
      <c r="AN115" s="939"/>
      <c r="AO115" s="940"/>
      <c r="AP115" s="942">
        <v>0</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v>243293</v>
      </c>
      <c r="BR115" s="801"/>
      <c r="BS115" s="801"/>
      <c r="BT115" s="801"/>
      <c r="BU115" s="801"/>
      <c r="BV115" s="801">
        <v>228917</v>
      </c>
      <c r="BW115" s="801"/>
      <c r="BX115" s="801"/>
      <c r="BY115" s="801"/>
      <c r="BZ115" s="801"/>
      <c r="CA115" s="801">
        <v>234657</v>
      </c>
      <c r="CB115" s="801"/>
      <c r="CC115" s="801"/>
      <c r="CD115" s="801"/>
      <c r="CE115" s="801"/>
      <c r="CF115" s="878">
        <v>1.2</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6808651</v>
      </c>
      <c r="AB117" s="925"/>
      <c r="AC117" s="925"/>
      <c r="AD117" s="925"/>
      <c r="AE117" s="926"/>
      <c r="AF117" s="928">
        <v>6618575</v>
      </c>
      <c r="AG117" s="925"/>
      <c r="AH117" s="925"/>
      <c r="AI117" s="925"/>
      <c r="AJ117" s="926"/>
      <c r="AK117" s="928">
        <v>6443310</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282</v>
      </c>
      <c r="AG118" s="918"/>
      <c r="AH118" s="918"/>
      <c r="AI118" s="918"/>
      <c r="AJ118" s="919"/>
      <c r="AK118" s="920" t="s">
        <v>281</v>
      </c>
      <c r="AL118" s="918"/>
      <c r="AM118" s="918"/>
      <c r="AN118" s="918"/>
      <c r="AO118" s="919"/>
      <c r="AP118" s="921" t="s">
        <v>407</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435</v>
      </c>
      <c r="BP118" s="868"/>
      <c r="BQ118" s="887">
        <v>69196347</v>
      </c>
      <c r="BR118" s="888"/>
      <c r="BS118" s="888"/>
      <c r="BT118" s="888"/>
      <c r="BU118" s="888"/>
      <c r="BV118" s="888">
        <v>68673831</v>
      </c>
      <c r="BW118" s="888"/>
      <c r="BX118" s="888"/>
      <c r="BY118" s="888"/>
      <c r="BZ118" s="888"/>
      <c r="CA118" s="888">
        <v>68693764</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16662897</v>
      </c>
      <c r="BR119" s="830"/>
      <c r="BS119" s="830"/>
      <c r="BT119" s="830"/>
      <c r="BU119" s="830"/>
      <c r="BV119" s="830">
        <v>18696237</v>
      </c>
      <c r="BW119" s="830"/>
      <c r="BX119" s="830"/>
      <c r="BY119" s="830"/>
      <c r="BZ119" s="830"/>
      <c r="CA119" s="830">
        <v>19234141</v>
      </c>
      <c r="CB119" s="830"/>
      <c r="CC119" s="830"/>
      <c r="CD119" s="830"/>
      <c r="CE119" s="830"/>
      <c r="CF119" s="891">
        <v>96.3</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4628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1859917</v>
      </c>
      <c r="BR120" s="801"/>
      <c r="BS120" s="801"/>
      <c r="BT120" s="801"/>
      <c r="BU120" s="801"/>
      <c r="BV120" s="801">
        <v>1732001</v>
      </c>
      <c r="BW120" s="801"/>
      <c r="BX120" s="801"/>
      <c r="BY120" s="801"/>
      <c r="BZ120" s="801"/>
      <c r="CA120" s="801">
        <v>1795378</v>
      </c>
      <c r="CB120" s="801"/>
      <c r="CC120" s="801"/>
      <c r="CD120" s="801"/>
      <c r="CE120" s="801"/>
      <c r="CF120" s="878">
        <v>9</v>
      </c>
      <c r="CG120" s="879"/>
      <c r="CH120" s="879"/>
      <c r="CI120" s="879"/>
      <c r="CJ120" s="879"/>
      <c r="CK120" s="880" t="s">
        <v>441</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3143222</v>
      </c>
      <c r="DH120" s="830"/>
      <c r="DI120" s="830"/>
      <c r="DJ120" s="830"/>
      <c r="DK120" s="830"/>
      <c r="DL120" s="830">
        <v>2989936</v>
      </c>
      <c r="DM120" s="830"/>
      <c r="DN120" s="830"/>
      <c r="DO120" s="830"/>
      <c r="DP120" s="830"/>
      <c r="DQ120" s="830">
        <v>3190763</v>
      </c>
      <c r="DR120" s="830"/>
      <c r="DS120" s="830"/>
      <c r="DT120" s="830"/>
      <c r="DU120" s="830"/>
      <c r="DV120" s="831">
        <v>16</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42647253</v>
      </c>
      <c r="BR121" s="888"/>
      <c r="BS121" s="888"/>
      <c r="BT121" s="888"/>
      <c r="BU121" s="888"/>
      <c r="BV121" s="888">
        <v>43112937</v>
      </c>
      <c r="BW121" s="888"/>
      <c r="BX121" s="888"/>
      <c r="BY121" s="888"/>
      <c r="BZ121" s="888"/>
      <c r="CA121" s="888">
        <v>43646661</v>
      </c>
      <c r="CB121" s="888"/>
      <c r="CC121" s="888"/>
      <c r="CD121" s="888"/>
      <c r="CE121" s="888"/>
      <c r="CF121" s="889">
        <v>218.6</v>
      </c>
      <c r="CG121" s="890"/>
      <c r="CH121" s="890"/>
      <c r="CI121" s="890"/>
      <c r="CJ121" s="890"/>
      <c r="CK121" s="881"/>
      <c r="CL121" s="842"/>
      <c r="CM121" s="842"/>
      <c r="CN121" s="842"/>
      <c r="CO121" s="843"/>
      <c r="CP121" s="858" t="s">
        <v>386</v>
      </c>
      <c r="CQ121" s="859"/>
      <c r="CR121" s="859"/>
      <c r="CS121" s="859"/>
      <c r="CT121" s="859"/>
      <c r="CU121" s="859"/>
      <c r="CV121" s="859"/>
      <c r="CW121" s="859"/>
      <c r="CX121" s="859"/>
      <c r="CY121" s="859"/>
      <c r="CZ121" s="859"/>
      <c r="DA121" s="859"/>
      <c r="DB121" s="859"/>
      <c r="DC121" s="859"/>
      <c r="DD121" s="859"/>
      <c r="DE121" s="859"/>
      <c r="DF121" s="860"/>
      <c r="DG121" s="800">
        <v>2062791</v>
      </c>
      <c r="DH121" s="801"/>
      <c r="DI121" s="801"/>
      <c r="DJ121" s="801"/>
      <c r="DK121" s="801"/>
      <c r="DL121" s="801">
        <v>1927451</v>
      </c>
      <c r="DM121" s="801"/>
      <c r="DN121" s="801"/>
      <c r="DO121" s="801"/>
      <c r="DP121" s="801"/>
      <c r="DQ121" s="801">
        <v>1799761</v>
      </c>
      <c r="DR121" s="801"/>
      <c r="DS121" s="801"/>
      <c r="DT121" s="801"/>
      <c r="DU121" s="801"/>
      <c r="DV121" s="853">
        <v>9</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444</v>
      </c>
      <c r="BP122" s="868"/>
      <c r="BQ122" s="869">
        <v>61170067</v>
      </c>
      <c r="BR122" s="870"/>
      <c r="BS122" s="870"/>
      <c r="BT122" s="870"/>
      <c r="BU122" s="870"/>
      <c r="BV122" s="870">
        <v>63541175</v>
      </c>
      <c r="BW122" s="870"/>
      <c r="BX122" s="870"/>
      <c r="BY122" s="870"/>
      <c r="BZ122" s="870"/>
      <c r="CA122" s="870">
        <v>64676180</v>
      </c>
      <c r="CB122" s="870"/>
      <c r="CC122" s="870"/>
      <c r="CD122" s="870"/>
      <c r="CE122" s="870"/>
      <c r="CF122" s="773"/>
      <c r="CG122" s="774"/>
      <c r="CH122" s="774"/>
      <c r="CI122" s="774"/>
      <c r="CJ122" s="871"/>
      <c r="CK122" s="881"/>
      <c r="CL122" s="842"/>
      <c r="CM122" s="842"/>
      <c r="CN122" s="842"/>
      <c r="CO122" s="843"/>
      <c r="CP122" s="858" t="s">
        <v>388</v>
      </c>
      <c r="CQ122" s="859"/>
      <c r="CR122" s="859"/>
      <c r="CS122" s="859"/>
      <c r="CT122" s="859"/>
      <c r="CU122" s="859"/>
      <c r="CV122" s="859"/>
      <c r="CW122" s="859"/>
      <c r="CX122" s="859"/>
      <c r="CY122" s="859"/>
      <c r="CZ122" s="859"/>
      <c r="DA122" s="859"/>
      <c r="DB122" s="859"/>
      <c r="DC122" s="859"/>
      <c r="DD122" s="859"/>
      <c r="DE122" s="859"/>
      <c r="DF122" s="860"/>
      <c r="DG122" s="800">
        <v>547788</v>
      </c>
      <c r="DH122" s="801"/>
      <c r="DI122" s="801"/>
      <c r="DJ122" s="801"/>
      <c r="DK122" s="801"/>
      <c r="DL122" s="801">
        <v>540181</v>
      </c>
      <c r="DM122" s="801"/>
      <c r="DN122" s="801"/>
      <c r="DO122" s="801"/>
      <c r="DP122" s="801"/>
      <c r="DQ122" s="801">
        <v>531059</v>
      </c>
      <c r="DR122" s="801"/>
      <c r="DS122" s="801"/>
      <c r="DT122" s="801"/>
      <c r="DU122" s="801"/>
      <c r="DV122" s="853">
        <v>2.7</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39.700000000000003</v>
      </c>
      <c r="BR123" s="862"/>
      <c r="BS123" s="862"/>
      <c r="BT123" s="862"/>
      <c r="BU123" s="862"/>
      <c r="BV123" s="862">
        <v>25.8</v>
      </c>
      <c r="BW123" s="862"/>
      <c r="BX123" s="862"/>
      <c r="BY123" s="862"/>
      <c r="BZ123" s="862"/>
      <c r="CA123" s="862">
        <v>20.100000000000001</v>
      </c>
      <c r="CB123" s="862"/>
      <c r="CC123" s="862"/>
      <c r="CD123" s="862"/>
      <c r="CE123" s="862"/>
      <c r="CF123" s="760"/>
      <c r="CG123" s="761"/>
      <c r="CH123" s="761"/>
      <c r="CI123" s="761"/>
      <c r="CJ123" s="863"/>
      <c r="CK123" s="881"/>
      <c r="CL123" s="842"/>
      <c r="CM123" s="842"/>
      <c r="CN123" s="842"/>
      <c r="CO123" s="843"/>
      <c r="CP123" s="858" t="s">
        <v>389</v>
      </c>
      <c r="CQ123" s="859"/>
      <c r="CR123" s="859"/>
      <c r="CS123" s="859"/>
      <c r="CT123" s="859"/>
      <c r="CU123" s="859"/>
      <c r="CV123" s="859"/>
      <c r="CW123" s="859"/>
      <c r="CX123" s="859"/>
      <c r="CY123" s="859"/>
      <c r="CZ123" s="859"/>
      <c r="DA123" s="859"/>
      <c r="DB123" s="859"/>
      <c r="DC123" s="859"/>
      <c r="DD123" s="859"/>
      <c r="DE123" s="859"/>
      <c r="DF123" s="860"/>
      <c r="DG123" s="813">
        <v>196791</v>
      </c>
      <c r="DH123" s="814"/>
      <c r="DI123" s="814"/>
      <c r="DJ123" s="814"/>
      <c r="DK123" s="815"/>
      <c r="DL123" s="816">
        <v>178304</v>
      </c>
      <c r="DM123" s="814"/>
      <c r="DN123" s="814"/>
      <c r="DO123" s="814"/>
      <c r="DP123" s="815"/>
      <c r="DQ123" s="816">
        <v>163851</v>
      </c>
      <c r="DR123" s="814"/>
      <c r="DS123" s="814"/>
      <c r="DT123" s="814"/>
      <c r="DU123" s="815"/>
      <c r="DV123" s="784">
        <v>0.8</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v>90954</v>
      </c>
      <c r="DH124" s="747"/>
      <c r="DI124" s="747"/>
      <c r="DJ124" s="747"/>
      <c r="DK124" s="748"/>
      <c r="DL124" s="749">
        <v>61058</v>
      </c>
      <c r="DM124" s="747"/>
      <c r="DN124" s="747"/>
      <c r="DO124" s="747"/>
      <c r="DP124" s="748"/>
      <c r="DQ124" s="749">
        <v>41497</v>
      </c>
      <c r="DR124" s="747"/>
      <c r="DS124" s="747"/>
      <c r="DT124" s="747"/>
      <c r="DU124" s="748"/>
      <c r="DV124" s="837">
        <v>0.2</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4971</v>
      </c>
      <c r="AB126" s="814"/>
      <c r="AC126" s="814"/>
      <c r="AD126" s="814"/>
      <c r="AE126" s="815"/>
      <c r="AF126" s="816">
        <v>4971</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v>243293</v>
      </c>
      <c r="DH126" s="801"/>
      <c r="DI126" s="801"/>
      <c r="DJ126" s="801"/>
      <c r="DK126" s="801"/>
      <c r="DL126" s="801">
        <v>228917</v>
      </c>
      <c r="DM126" s="801"/>
      <c r="DN126" s="801"/>
      <c r="DO126" s="801"/>
      <c r="DP126" s="801"/>
      <c r="DQ126" s="801">
        <v>234657</v>
      </c>
      <c r="DR126" s="801"/>
      <c r="DS126" s="801"/>
      <c r="DT126" s="801"/>
      <c r="DU126" s="801"/>
      <c r="DV126" s="853">
        <v>1.2</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12702</v>
      </c>
      <c r="AB127" s="814"/>
      <c r="AC127" s="814"/>
      <c r="AD127" s="814"/>
      <c r="AE127" s="815"/>
      <c r="AF127" s="816">
        <v>10765</v>
      </c>
      <c r="AG127" s="814"/>
      <c r="AH127" s="814"/>
      <c r="AI127" s="814"/>
      <c r="AJ127" s="815"/>
      <c r="AK127" s="816">
        <v>8408</v>
      </c>
      <c r="AL127" s="814"/>
      <c r="AM127" s="814"/>
      <c r="AN127" s="814"/>
      <c r="AO127" s="815"/>
      <c r="AP127" s="784">
        <v>0</v>
      </c>
      <c r="AQ127" s="785"/>
      <c r="AR127" s="785"/>
      <c r="AS127" s="785"/>
      <c r="AT127" s="786"/>
      <c r="AU127" s="233"/>
      <c r="AV127" s="233"/>
      <c r="AW127" s="233"/>
      <c r="AX127" s="787" t="s">
        <v>455</v>
      </c>
      <c r="AY127" s="788"/>
      <c r="AZ127" s="788"/>
      <c r="BA127" s="788"/>
      <c r="BB127" s="788"/>
      <c r="BC127" s="788"/>
      <c r="BD127" s="788"/>
      <c r="BE127" s="789"/>
      <c r="BF127" s="790" t="s">
        <v>108</v>
      </c>
      <c r="BG127" s="791"/>
      <c r="BH127" s="791"/>
      <c r="BI127" s="791"/>
      <c r="BJ127" s="791"/>
      <c r="BK127" s="791"/>
      <c r="BL127" s="792"/>
      <c r="BM127" s="790">
        <v>12.12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330792</v>
      </c>
      <c r="AB128" s="754"/>
      <c r="AC128" s="754"/>
      <c r="AD128" s="754"/>
      <c r="AE128" s="755"/>
      <c r="AF128" s="756">
        <v>332316</v>
      </c>
      <c r="AG128" s="754"/>
      <c r="AH128" s="754"/>
      <c r="AI128" s="754"/>
      <c r="AJ128" s="755"/>
      <c r="AK128" s="756">
        <v>350834</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108</v>
      </c>
      <c r="BG128" s="821"/>
      <c r="BH128" s="821"/>
      <c r="BI128" s="821"/>
      <c r="BJ128" s="821"/>
      <c r="BK128" s="821"/>
      <c r="BL128" s="822"/>
      <c r="BM128" s="820">
        <v>17.12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24473770</v>
      </c>
      <c r="AB129" s="814"/>
      <c r="AC129" s="814"/>
      <c r="AD129" s="814"/>
      <c r="AE129" s="815"/>
      <c r="AF129" s="816">
        <v>24315395</v>
      </c>
      <c r="AG129" s="814"/>
      <c r="AH129" s="814"/>
      <c r="AI129" s="814"/>
      <c r="AJ129" s="815"/>
      <c r="AK129" s="816">
        <v>24507124</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9.1999999999999993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4301577</v>
      </c>
      <c r="AB130" s="814"/>
      <c r="AC130" s="814"/>
      <c r="AD130" s="814"/>
      <c r="AE130" s="815"/>
      <c r="AF130" s="816">
        <v>4470895</v>
      </c>
      <c r="AG130" s="814"/>
      <c r="AH130" s="814"/>
      <c r="AI130" s="814"/>
      <c r="AJ130" s="815"/>
      <c r="AK130" s="816">
        <v>4538252</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20.100000000000001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20172193</v>
      </c>
      <c r="AB131" s="747"/>
      <c r="AC131" s="747"/>
      <c r="AD131" s="747"/>
      <c r="AE131" s="748"/>
      <c r="AF131" s="749">
        <v>19844500</v>
      </c>
      <c r="AG131" s="747"/>
      <c r="AH131" s="747"/>
      <c r="AI131" s="747"/>
      <c r="AJ131" s="748"/>
      <c r="AK131" s="749">
        <v>19968872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10.788524580000001</v>
      </c>
      <c r="AB132" s="770"/>
      <c r="AC132" s="770"/>
      <c r="AD132" s="770"/>
      <c r="AE132" s="771"/>
      <c r="AF132" s="772">
        <v>9.1479452749999997</v>
      </c>
      <c r="AG132" s="770"/>
      <c r="AH132" s="770"/>
      <c r="AI132" s="770"/>
      <c r="AJ132" s="771"/>
      <c r="AK132" s="772">
        <v>7.7832323160000003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11.4</v>
      </c>
      <c r="AB133" s="779"/>
      <c r="AC133" s="779"/>
      <c r="AD133" s="779"/>
      <c r="AE133" s="780"/>
      <c r="AF133" s="778">
        <v>10.6</v>
      </c>
      <c r="AG133" s="779"/>
      <c r="AH133" s="779"/>
      <c r="AI133" s="779"/>
      <c r="AJ133" s="780"/>
      <c r="AK133" s="778">
        <v>9.1999999999999993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9" t="s">
        <v>472</v>
      </c>
      <c r="L7" s="254"/>
      <c r="M7" s="255" t="s">
        <v>473</v>
      </c>
      <c r="N7" s="256"/>
    </row>
    <row r="8" spans="1:16" x14ac:dyDescent="0.15">
      <c r="A8" s="248"/>
      <c r="B8" s="244"/>
      <c r="C8" s="244"/>
      <c r="D8" s="244"/>
      <c r="E8" s="244"/>
      <c r="F8" s="244"/>
      <c r="G8" s="257"/>
      <c r="H8" s="258"/>
      <c r="I8" s="258"/>
      <c r="J8" s="259"/>
      <c r="K8" s="1150"/>
      <c r="L8" s="260" t="s">
        <v>474</v>
      </c>
      <c r="M8" s="261" t="s">
        <v>475</v>
      </c>
      <c r="N8" s="262" t="s">
        <v>476</v>
      </c>
    </row>
    <row r="9" spans="1:16" x14ac:dyDescent="0.15">
      <c r="A9" s="248"/>
      <c r="B9" s="244"/>
      <c r="C9" s="244"/>
      <c r="D9" s="244"/>
      <c r="E9" s="244"/>
      <c r="F9" s="244"/>
      <c r="G9" s="1163" t="s">
        <v>477</v>
      </c>
      <c r="H9" s="1164"/>
      <c r="I9" s="1164"/>
      <c r="J9" s="1165"/>
      <c r="K9" s="263">
        <v>7273885</v>
      </c>
      <c r="L9" s="264">
        <v>93874</v>
      </c>
      <c r="M9" s="265">
        <v>72299</v>
      </c>
      <c r="N9" s="266">
        <v>29.8</v>
      </c>
    </row>
    <row r="10" spans="1:16" x14ac:dyDescent="0.15">
      <c r="A10" s="248"/>
      <c r="B10" s="244"/>
      <c r="C10" s="244"/>
      <c r="D10" s="244"/>
      <c r="E10" s="244"/>
      <c r="F10" s="244"/>
      <c r="G10" s="1163" t="s">
        <v>478</v>
      </c>
      <c r="H10" s="1164"/>
      <c r="I10" s="1164"/>
      <c r="J10" s="1165"/>
      <c r="K10" s="267">
        <v>680519</v>
      </c>
      <c r="L10" s="268">
        <v>8782</v>
      </c>
      <c r="M10" s="269">
        <v>5259</v>
      </c>
      <c r="N10" s="270">
        <v>67</v>
      </c>
    </row>
    <row r="11" spans="1:16" ht="13.5" customHeight="1" x14ac:dyDescent="0.15">
      <c r="A11" s="248"/>
      <c r="B11" s="244"/>
      <c r="C11" s="244"/>
      <c r="D11" s="244"/>
      <c r="E11" s="244"/>
      <c r="F11" s="244"/>
      <c r="G11" s="1163" t="s">
        <v>479</v>
      </c>
      <c r="H11" s="1164"/>
      <c r="I11" s="1164"/>
      <c r="J11" s="1165"/>
      <c r="K11" s="267">
        <v>90869</v>
      </c>
      <c r="L11" s="268">
        <v>1173</v>
      </c>
      <c r="M11" s="269">
        <v>5513</v>
      </c>
      <c r="N11" s="270">
        <v>-78.7</v>
      </c>
    </row>
    <row r="12" spans="1:16" ht="13.5" customHeight="1" x14ac:dyDescent="0.15">
      <c r="A12" s="248"/>
      <c r="B12" s="244"/>
      <c r="C12" s="244"/>
      <c r="D12" s="244"/>
      <c r="E12" s="244"/>
      <c r="F12" s="244"/>
      <c r="G12" s="1163" t="s">
        <v>480</v>
      </c>
      <c r="H12" s="1164"/>
      <c r="I12" s="1164"/>
      <c r="J12" s="1165"/>
      <c r="K12" s="267" t="s">
        <v>481</v>
      </c>
      <c r="L12" s="268" t="s">
        <v>481</v>
      </c>
      <c r="M12" s="269">
        <v>1180</v>
      </c>
      <c r="N12" s="270" t="s">
        <v>481</v>
      </c>
    </row>
    <row r="13" spans="1:16" ht="13.5" customHeight="1" x14ac:dyDescent="0.15">
      <c r="A13" s="248"/>
      <c r="B13" s="244"/>
      <c r="C13" s="244"/>
      <c r="D13" s="244"/>
      <c r="E13" s="244"/>
      <c r="F13" s="244"/>
      <c r="G13" s="1163" t="s">
        <v>482</v>
      </c>
      <c r="H13" s="1164"/>
      <c r="I13" s="1164"/>
      <c r="J13" s="1165"/>
      <c r="K13" s="267" t="s">
        <v>481</v>
      </c>
      <c r="L13" s="268" t="s">
        <v>481</v>
      </c>
      <c r="M13" s="269">
        <v>2</v>
      </c>
      <c r="N13" s="270" t="s">
        <v>481</v>
      </c>
    </row>
    <row r="14" spans="1:16" ht="13.5" customHeight="1" x14ac:dyDescent="0.15">
      <c r="A14" s="248"/>
      <c r="B14" s="244"/>
      <c r="C14" s="244"/>
      <c r="D14" s="244"/>
      <c r="E14" s="244"/>
      <c r="F14" s="244"/>
      <c r="G14" s="1163" t="s">
        <v>483</v>
      </c>
      <c r="H14" s="1164"/>
      <c r="I14" s="1164"/>
      <c r="J14" s="1165"/>
      <c r="K14" s="267">
        <v>255806</v>
      </c>
      <c r="L14" s="268">
        <v>3301</v>
      </c>
      <c r="M14" s="269">
        <v>3170</v>
      </c>
      <c r="N14" s="270">
        <v>4.0999999999999996</v>
      </c>
    </row>
    <row r="15" spans="1:16" ht="13.5" customHeight="1" x14ac:dyDescent="0.15">
      <c r="A15" s="248"/>
      <c r="B15" s="244"/>
      <c r="C15" s="244"/>
      <c r="D15" s="244"/>
      <c r="E15" s="244"/>
      <c r="F15" s="244"/>
      <c r="G15" s="1163" t="s">
        <v>484</v>
      </c>
      <c r="H15" s="1164"/>
      <c r="I15" s="1164"/>
      <c r="J15" s="1165"/>
      <c r="K15" s="267">
        <v>210881</v>
      </c>
      <c r="L15" s="268">
        <v>2722</v>
      </c>
      <c r="M15" s="269">
        <v>1822</v>
      </c>
      <c r="N15" s="270">
        <v>49.4</v>
      </c>
    </row>
    <row r="16" spans="1:16" x14ac:dyDescent="0.15">
      <c r="A16" s="248"/>
      <c r="B16" s="244"/>
      <c r="C16" s="244"/>
      <c r="D16" s="244"/>
      <c r="E16" s="244"/>
      <c r="F16" s="244"/>
      <c r="G16" s="1166" t="s">
        <v>485</v>
      </c>
      <c r="H16" s="1167"/>
      <c r="I16" s="1167"/>
      <c r="J16" s="1168"/>
      <c r="K16" s="268">
        <v>-799073</v>
      </c>
      <c r="L16" s="268">
        <v>-10312</v>
      </c>
      <c r="M16" s="269">
        <v>-7642</v>
      </c>
      <c r="N16" s="270">
        <v>34.9</v>
      </c>
    </row>
    <row r="17" spans="1:16" x14ac:dyDescent="0.15">
      <c r="A17" s="248"/>
      <c r="B17" s="244"/>
      <c r="C17" s="244"/>
      <c r="D17" s="244"/>
      <c r="E17" s="244"/>
      <c r="F17" s="244"/>
      <c r="G17" s="1166" t="s">
        <v>165</v>
      </c>
      <c r="H17" s="1167"/>
      <c r="I17" s="1167"/>
      <c r="J17" s="1168"/>
      <c r="K17" s="268">
        <v>7712887</v>
      </c>
      <c r="L17" s="268">
        <v>99539</v>
      </c>
      <c r="M17" s="269">
        <v>81603</v>
      </c>
      <c r="N17" s="270">
        <v>22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0" t="s">
        <v>490</v>
      </c>
      <c r="H21" s="1161"/>
      <c r="I21" s="1161"/>
      <c r="J21" s="1162"/>
      <c r="K21" s="280">
        <v>10.08</v>
      </c>
      <c r="L21" s="281">
        <v>7.96</v>
      </c>
      <c r="M21" s="282">
        <v>2.12</v>
      </c>
      <c r="N21" s="249"/>
      <c r="O21" s="283"/>
      <c r="P21" s="279"/>
    </row>
    <row r="22" spans="1:16" s="284" customFormat="1" x14ac:dyDescent="0.15">
      <c r="A22" s="279"/>
      <c r="B22" s="249"/>
      <c r="C22" s="249"/>
      <c r="D22" s="249"/>
      <c r="E22" s="249"/>
      <c r="F22" s="249"/>
      <c r="G22" s="1160" t="s">
        <v>491</v>
      </c>
      <c r="H22" s="1161"/>
      <c r="I22" s="1161"/>
      <c r="J22" s="1162"/>
      <c r="K22" s="285">
        <v>99.7</v>
      </c>
      <c r="L22" s="286">
        <v>98.3</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9" t="s">
        <v>472</v>
      </c>
      <c r="L30" s="254"/>
      <c r="M30" s="255" t="s">
        <v>473</v>
      </c>
      <c r="N30" s="256"/>
    </row>
    <row r="31" spans="1:16" x14ac:dyDescent="0.15">
      <c r="A31" s="248"/>
      <c r="B31" s="244"/>
      <c r="C31" s="244"/>
      <c r="D31" s="244"/>
      <c r="E31" s="244"/>
      <c r="F31" s="244"/>
      <c r="G31" s="257"/>
      <c r="H31" s="258"/>
      <c r="I31" s="258"/>
      <c r="J31" s="259"/>
      <c r="K31" s="1150"/>
      <c r="L31" s="260" t="s">
        <v>474</v>
      </c>
      <c r="M31" s="261" t="s">
        <v>475</v>
      </c>
      <c r="N31" s="262" t="s">
        <v>476</v>
      </c>
    </row>
    <row r="32" spans="1:16" ht="27" customHeight="1" x14ac:dyDescent="0.15">
      <c r="A32" s="248"/>
      <c r="B32" s="244"/>
      <c r="C32" s="244"/>
      <c r="D32" s="244"/>
      <c r="E32" s="244"/>
      <c r="F32" s="244"/>
      <c r="G32" s="1151" t="s">
        <v>495</v>
      </c>
      <c r="H32" s="1152"/>
      <c r="I32" s="1152"/>
      <c r="J32" s="1153"/>
      <c r="K32" s="294">
        <v>5576276</v>
      </c>
      <c r="L32" s="294">
        <v>71965</v>
      </c>
      <c r="M32" s="295">
        <v>50969</v>
      </c>
      <c r="N32" s="296">
        <v>41.2</v>
      </c>
    </row>
    <row r="33" spans="1:16" ht="13.5" customHeight="1" x14ac:dyDescent="0.15">
      <c r="A33" s="248"/>
      <c r="B33" s="244"/>
      <c r="C33" s="244"/>
      <c r="D33" s="244"/>
      <c r="E33" s="244"/>
      <c r="F33" s="244"/>
      <c r="G33" s="1151" t="s">
        <v>496</v>
      </c>
      <c r="H33" s="1152"/>
      <c r="I33" s="1152"/>
      <c r="J33" s="1153"/>
      <c r="K33" s="294" t="s">
        <v>481</v>
      </c>
      <c r="L33" s="294" t="s">
        <v>481</v>
      </c>
      <c r="M33" s="295" t="s">
        <v>481</v>
      </c>
      <c r="N33" s="296" t="s">
        <v>481</v>
      </c>
    </row>
    <row r="34" spans="1:16" ht="27" customHeight="1" x14ac:dyDescent="0.15">
      <c r="A34" s="248"/>
      <c r="B34" s="244"/>
      <c r="C34" s="244"/>
      <c r="D34" s="244"/>
      <c r="E34" s="244"/>
      <c r="F34" s="244"/>
      <c r="G34" s="1151" t="s">
        <v>497</v>
      </c>
      <c r="H34" s="1152"/>
      <c r="I34" s="1152"/>
      <c r="J34" s="1153"/>
      <c r="K34" s="294" t="s">
        <v>481</v>
      </c>
      <c r="L34" s="294" t="s">
        <v>481</v>
      </c>
      <c r="M34" s="295">
        <v>29</v>
      </c>
      <c r="N34" s="296" t="s">
        <v>481</v>
      </c>
    </row>
    <row r="35" spans="1:16" ht="27" customHeight="1" x14ac:dyDescent="0.15">
      <c r="A35" s="248"/>
      <c r="B35" s="244"/>
      <c r="C35" s="244"/>
      <c r="D35" s="244"/>
      <c r="E35" s="244"/>
      <c r="F35" s="244"/>
      <c r="G35" s="1151" t="s">
        <v>498</v>
      </c>
      <c r="H35" s="1152"/>
      <c r="I35" s="1152"/>
      <c r="J35" s="1153"/>
      <c r="K35" s="294">
        <v>567052</v>
      </c>
      <c r="L35" s="294">
        <v>7318</v>
      </c>
      <c r="M35" s="295">
        <v>14294</v>
      </c>
      <c r="N35" s="296">
        <v>-48.8</v>
      </c>
    </row>
    <row r="36" spans="1:16" ht="27" customHeight="1" x14ac:dyDescent="0.15">
      <c r="A36" s="248"/>
      <c r="B36" s="244"/>
      <c r="C36" s="244"/>
      <c r="D36" s="244"/>
      <c r="E36" s="244"/>
      <c r="F36" s="244"/>
      <c r="G36" s="1151" t="s">
        <v>499</v>
      </c>
      <c r="H36" s="1152"/>
      <c r="I36" s="1152"/>
      <c r="J36" s="1153"/>
      <c r="K36" s="294">
        <v>291574</v>
      </c>
      <c r="L36" s="294">
        <v>3763</v>
      </c>
      <c r="M36" s="295">
        <v>1493</v>
      </c>
      <c r="N36" s="296">
        <v>152</v>
      </c>
    </row>
    <row r="37" spans="1:16" ht="13.5" customHeight="1" x14ac:dyDescent="0.15">
      <c r="A37" s="248"/>
      <c r="B37" s="244"/>
      <c r="C37" s="244"/>
      <c r="D37" s="244"/>
      <c r="E37" s="244"/>
      <c r="F37" s="244"/>
      <c r="G37" s="1151" t="s">
        <v>500</v>
      </c>
      <c r="H37" s="1152"/>
      <c r="I37" s="1152"/>
      <c r="J37" s="1153"/>
      <c r="K37" s="294">
        <v>8408</v>
      </c>
      <c r="L37" s="294">
        <v>109</v>
      </c>
      <c r="M37" s="295">
        <v>1584</v>
      </c>
      <c r="N37" s="296">
        <v>-93.1</v>
      </c>
    </row>
    <row r="38" spans="1:16" ht="27" customHeight="1" x14ac:dyDescent="0.15">
      <c r="A38" s="248"/>
      <c r="B38" s="244"/>
      <c r="C38" s="244"/>
      <c r="D38" s="244"/>
      <c r="E38" s="244"/>
      <c r="F38" s="244"/>
      <c r="G38" s="1154" t="s">
        <v>501</v>
      </c>
      <c r="H38" s="1155"/>
      <c r="I38" s="1155"/>
      <c r="J38" s="1156"/>
      <c r="K38" s="297" t="s">
        <v>481</v>
      </c>
      <c r="L38" s="297" t="s">
        <v>481</v>
      </c>
      <c r="M38" s="298">
        <v>4</v>
      </c>
      <c r="N38" s="299" t="s">
        <v>481</v>
      </c>
      <c r="O38" s="293"/>
    </row>
    <row r="39" spans="1:16" x14ac:dyDescent="0.15">
      <c r="A39" s="248"/>
      <c r="B39" s="244"/>
      <c r="C39" s="244"/>
      <c r="D39" s="244"/>
      <c r="E39" s="244"/>
      <c r="F39" s="244"/>
      <c r="G39" s="1154" t="s">
        <v>502</v>
      </c>
      <c r="H39" s="1155"/>
      <c r="I39" s="1155"/>
      <c r="J39" s="1156"/>
      <c r="K39" s="300">
        <v>-350834</v>
      </c>
      <c r="L39" s="300">
        <v>-4528</v>
      </c>
      <c r="M39" s="301">
        <v>-4432</v>
      </c>
      <c r="N39" s="302">
        <v>2.2000000000000002</v>
      </c>
      <c r="O39" s="293"/>
    </row>
    <row r="40" spans="1:16" ht="27" customHeight="1" x14ac:dyDescent="0.15">
      <c r="A40" s="248"/>
      <c r="B40" s="244"/>
      <c r="C40" s="244"/>
      <c r="D40" s="244"/>
      <c r="E40" s="244"/>
      <c r="F40" s="244"/>
      <c r="G40" s="1151" t="s">
        <v>503</v>
      </c>
      <c r="H40" s="1152"/>
      <c r="I40" s="1152"/>
      <c r="J40" s="1153"/>
      <c r="K40" s="300">
        <v>-4538252</v>
      </c>
      <c r="L40" s="300">
        <v>-58569</v>
      </c>
      <c r="M40" s="301">
        <v>-44638</v>
      </c>
      <c r="N40" s="302">
        <v>31.2</v>
      </c>
      <c r="O40" s="293"/>
    </row>
    <row r="41" spans="1:16" x14ac:dyDescent="0.15">
      <c r="A41" s="248"/>
      <c r="B41" s="244"/>
      <c r="C41" s="244"/>
      <c r="D41" s="244"/>
      <c r="E41" s="244"/>
      <c r="F41" s="244"/>
      <c r="G41" s="1157" t="s">
        <v>276</v>
      </c>
      <c r="H41" s="1158"/>
      <c r="I41" s="1158"/>
      <c r="J41" s="1159"/>
      <c r="K41" s="294">
        <v>1554224</v>
      </c>
      <c r="L41" s="300">
        <v>20058</v>
      </c>
      <c r="M41" s="301">
        <v>19303</v>
      </c>
      <c r="N41" s="302">
        <v>3.9</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4" t="s">
        <v>472</v>
      </c>
      <c r="J49" s="1146" t="s">
        <v>507</v>
      </c>
      <c r="K49" s="1147"/>
      <c r="L49" s="1147"/>
      <c r="M49" s="1147"/>
      <c r="N49" s="1148"/>
    </row>
    <row r="50" spans="1:14" x14ac:dyDescent="0.15">
      <c r="A50" s="248"/>
      <c r="B50" s="244"/>
      <c r="C50" s="244"/>
      <c r="D50" s="244"/>
      <c r="E50" s="244"/>
      <c r="F50" s="244"/>
      <c r="G50" s="312"/>
      <c r="H50" s="313"/>
      <c r="I50" s="1145"/>
      <c r="J50" s="314" t="s">
        <v>508</v>
      </c>
      <c r="K50" s="315" t="s">
        <v>509</v>
      </c>
      <c r="L50" s="316" t="s">
        <v>510</v>
      </c>
      <c r="M50" s="317" t="s">
        <v>511</v>
      </c>
      <c r="N50" s="318" t="s">
        <v>512</v>
      </c>
    </row>
    <row r="51" spans="1:14" x14ac:dyDescent="0.15">
      <c r="A51" s="248"/>
      <c r="B51" s="244"/>
      <c r="C51" s="244"/>
      <c r="D51" s="244"/>
      <c r="E51" s="244"/>
      <c r="F51" s="244"/>
      <c r="G51" s="310" t="s">
        <v>513</v>
      </c>
      <c r="H51" s="311"/>
      <c r="I51" s="319">
        <v>6306661</v>
      </c>
      <c r="J51" s="320">
        <v>78368</v>
      </c>
      <c r="K51" s="321">
        <v>10.5</v>
      </c>
      <c r="L51" s="322">
        <v>47569</v>
      </c>
      <c r="M51" s="323">
        <v>-23.1</v>
      </c>
      <c r="N51" s="324">
        <v>33.6</v>
      </c>
    </row>
    <row r="52" spans="1:14" x14ac:dyDescent="0.15">
      <c r="A52" s="248"/>
      <c r="B52" s="244"/>
      <c r="C52" s="244"/>
      <c r="D52" s="244"/>
      <c r="E52" s="244"/>
      <c r="F52" s="244"/>
      <c r="G52" s="325"/>
      <c r="H52" s="326" t="s">
        <v>514</v>
      </c>
      <c r="I52" s="327">
        <v>3741012</v>
      </c>
      <c r="J52" s="328">
        <v>46487</v>
      </c>
      <c r="K52" s="329">
        <v>9.5</v>
      </c>
      <c r="L52" s="330">
        <v>26255</v>
      </c>
      <c r="M52" s="331">
        <v>-18.399999999999999</v>
      </c>
      <c r="N52" s="332">
        <v>27.9</v>
      </c>
    </row>
    <row r="53" spans="1:14" x14ac:dyDescent="0.15">
      <c r="A53" s="248"/>
      <c r="B53" s="244"/>
      <c r="C53" s="244"/>
      <c r="D53" s="244"/>
      <c r="E53" s="244"/>
      <c r="F53" s="244"/>
      <c r="G53" s="310" t="s">
        <v>515</v>
      </c>
      <c r="H53" s="311"/>
      <c r="I53" s="319">
        <v>4964552</v>
      </c>
      <c r="J53" s="320">
        <v>61966</v>
      </c>
      <c r="K53" s="321">
        <v>-20.9</v>
      </c>
      <c r="L53" s="322">
        <v>50880</v>
      </c>
      <c r="M53" s="323">
        <v>7</v>
      </c>
      <c r="N53" s="324">
        <v>-27.9</v>
      </c>
    </row>
    <row r="54" spans="1:14" x14ac:dyDescent="0.15">
      <c r="A54" s="248"/>
      <c r="B54" s="244"/>
      <c r="C54" s="244"/>
      <c r="D54" s="244"/>
      <c r="E54" s="244"/>
      <c r="F54" s="244"/>
      <c r="G54" s="325"/>
      <c r="H54" s="326" t="s">
        <v>514</v>
      </c>
      <c r="I54" s="327">
        <v>1979174</v>
      </c>
      <c r="J54" s="328">
        <v>24704</v>
      </c>
      <c r="K54" s="329">
        <v>-46.9</v>
      </c>
      <c r="L54" s="330">
        <v>26879</v>
      </c>
      <c r="M54" s="331">
        <v>2.4</v>
      </c>
      <c r="N54" s="332">
        <v>-49.3</v>
      </c>
    </row>
    <row r="55" spans="1:14" x14ac:dyDescent="0.15">
      <c r="A55" s="248"/>
      <c r="B55" s="244"/>
      <c r="C55" s="244"/>
      <c r="D55" s="244"/>
      <c r="E55" s="244"/>
      <c r="F55" s="244"/>
      <c r="G55" s="310" t="s">
        <v>516</v>
      </c>
      <c r="H55" s="311"/>
      <c r="I55" s="319">
        <v>8651697</v>
      </c>
      <c r="J55" s="320">
        <v>108647</v>
      </c>
      <c r="K55" s="321">
        <v>75.3</v>
      </c>
      <c r="L55" s="322">
        <v>63956</v>
      </c>
      <c r="M55" s="323">
        <v>25.7</v>
      </c>
      <c r="N55" s="324">
        <v>49.6</v>
      </c>
    </row>
    <row r="56" spans="1:14" x14ac:dyDescent="0.15">
      <c r="A56" s="248"/>
      <c r="B56" s="244"/>
      <c r="C56" s="244"/>
      <c r="D56" s="244"/>
      <c r="E56" s="244"/>
      <c r="F56" s="244"/>
      <c r="G56" s="325"/>
      <c r="H56" s="326" t="s">
        <v>514</v>
      </c>
      <c r="I56" s="327">
        <v>2205119</v>
      </c>
      <c r="J56" s="328">
        <v>27692</v>
      </c>
      <c r="K56" s="329">
        <v>12.1</v>
      </c>
      <c r="L56" s="330">
        <v>29239</v>
      </c>
      <c r="M56" s="331">
        <v>8.8000000000000007</v>
      </c>
      <c r="N56" s="332">
        <v>3.3</v>
      </c>
    </row>
    <row r="57" spans="1:14" x14ac:dyDescent="0.15">
      <c r="A57" s="248"/>
      <c r="B57" s="244"/>
      <c r="C57" s="244"/>
      <c r="D57" s="244"/>
      <c r="E57" s="244"/>
      <c r="F57" s="244"/>
      <c r="G57" s="310" t="s">
        <v>517</v>
      </c>
      <c r="H57" s="311"/>
      <c r="I57" s="319">
        <v>9975939</v>
      </c>
      <c r="J57" s="320">
        <v>126822</v>
      </c>
      <c r="K57" s="321">
        <v>16.7</v>
      </c>
      <c r="L57" s="322">
        <v>66255</v>
      </c>
      <c r="M57" s="323">
        <v>3.6</v>
      </c>
      <c r="N57" s="324">
        <v>13.1</v>
      </c>
    </row>
    <row r="58" spans="1:14" x14ac:dyDescent="0.15">
      <c r="A58" s="248"/>
      <c r="B58" s="244"/>
      <c r="C58" s="244"/>
      <c r="D58" s="244"/>
      <c r="E58" s="244"/>
      <c r="F58" s="244"/>
      <c r="G58" s="325"/>
      <c r="H58" s="326" t="s">
        <v>514</v>
      </c>
      <c r="I58" s="327">
        <v>3170020</v>
      </c>
      <c r="J58" s="328">
        <v>40300</v>
      </c>
      <c r="K58" s="329">
        <v>45.5</v>
      </c>
      <c r="L58" s="330">
        <v>31822</v>
      </c>
      <c r="M58" s="331">
        <v>8.8000000000000007</v>
      </c>
      <c r="N58" s="332">
        <v>36.700000000000003</v>
      </c>
    </row>
    <row r="59" spans="1:14" x14ac:dyDescent="0.15">
      <c r="A59" s="248"/>
      <c r="B59" s="244"/>
      <c r="C59" s="244"/>
      <c r="D59" s="244"/>
      <c r="E59" s="244"/>
      <c r="F59" s="244"/>
      <c r="G59" s="310" t="s">
        <v>518</v>
      </c>
      <c r="H59" s="311"/>
      <c r="I59" s="319">
        <v>6889541</v>
      </c>
      <c r="J59" s="320">
        <v>88913</v>
      </c>
      <c r="K59" s="321">
        <v>-29.9</v>
      </c>
      <c r="L59" s="322">
        <v>92247</v>
      </c>
      <c r="M59" s="323">
        <v>39.200000000000003</v>
      </c>
      <c r="N59" s="324">
        <v>-69.099999999999994</v>
      </c>
    </row>
    <row r="60" spans="1:14" x14ac:dyDescent="0.15">
      <c r="A60" s="248"/>
      <c r="B60" s="244"/>
      <c r="C60" s="244"/>
      <c r="D60" s="244"/>
      <c r="E60" s="244"/>
      <c r="F60" s="244"/>
      <c r="G60" s="325"/>
      <c r="H60" s="326" t="s">
        <v>514</v>
      </c>
      <c r="I60" s="333">
        <v>4046742</v>
      </c>
      <c r="J60" s="328">
        <v>52225</v>
      </c>
      <c r="K60" s="329">
        <v>29.6</v>
      </c>
      <c r="L60" s="330">
        <v>37204</v>
      </c>
      <c r="M60" s="331">
        <v>16.899999999999999</v>
      </c>
      <c r="N60" s="332">
        <v>12.7</v>
      </c>
    </row>
    <row r="61" spans="1:14" x14ac:dyDescent="0.15">
      <c r="A61" s="248"/>
      <c r="B61" s="244"/>
      <c r="C61" s="244"/>
      <c r="D61" s="244"/>
      <c r="E61" s="244"/>
      <c r="F61" s="244"/>
      <c r="G61" s="310" t="s">
        <v>519</v>
      </c>
      <c r="H61" s="334"/>
      <c r="I61" s="335">
        <v>7357678</v>
      </c>
      <c r="J61" s="336">
        <v>92943</v>
      </c>
      <c r="K61" s="337">
        <v>10.3</v>
      </c>
      <c r="L61" s="338">
        <v>64181</v>
      </c>
      <c r="M61" s="339">
        <v>10.5</v>
      </c>
      <c r="N61" s="324">
        <v>-0.2</v>
      </c>
    </row>
    <row r="62" spans="1:14" x14ac:dyDescent="0.15">
      <c r="A62" s="248"/>
      <c r="B62" s="244"/>
      <c r="C62" s="244"/>
      <c r="D62" s="244"/>
      <c r="E62" s="244"/>
      <c r="F62" s="244"/>
      <c r="G62" s="325"/>
      <c r="H62" s="326" t="s">
        <v>514</v>
      </c>
      <c r="I62" s="327">
        <v>3028413</v>
      </c>
      <c r="J62" s="328">
        <v>38282</v>
      </c>
      <c r="K62" s="329">
        <v>10</v>
      </c>
      <c r="L62" s="330">
        <v>30280</v>
      </c>
      <c r="M62" s="331">
        <v>3.7</v>
      </c>
      <c r="N62" s="332">
        <v>6.3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12.24</v>
      </c>
      <c r="G47" s="12">
        <v>13.84</v>
      </c>
      <c r="H47" s="12">
        <v>13.78</v>
      </c>
      <c r="I47" s="12">
        <v>18.53</v>
      </c>
      <c r="J47" s="13">
        <v>14.54</v>
      </c>
    </row>
    <row r="48" spans="2:10" ht="57.75" customHeight="1" x14ac:dyDescent="0.15">
      <c r="B48" s="14"/>
      <c r="C48" s="1171" t="s">
        <v>4</v>
      </c>
      <c r="D48" s="1171"/>
      <c r="E48" s="1172"/>
      <c r="F48" s="15">
        <v>3.1</v>
      </c>
      <c r="G48" s="16">
        <v>4.03</v>
      </c>
      <c r="H48" s="16">
        <v>4.37</v>
      </c>
      <c r="I48" s="16">
        <v>3.99</v>
      </c>
      <c r="J48" s="17">
        <v>5.1100000000000003</v>
      </c>
    </row>
    <row r="49" spans="2:10" ht="57.75" customHeight="1" thickBot="1" x14ac:dyDescent="0.2">
      <c r="B49" s="18"/>
      <c r="C49" s="1173" t="s">
        <v>5</v>
      </c>
      <c r="D49" s="1173"/>
      <c r="E49" s="1174"/>
      <c r="F49" s="19">
        <v>0.93</v>
      </c>
      <c r="G49" s="20">
        <v>2.59</v>
      </c>
      <c r="H49" s="20">
        <v>0.41</v>
      </c>
      <c r="I49" s="20">
        <v>4.26</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us-E0138</cp:lastModifiedBy>
  <cp:lastPrinted>2017-04-24T08:40:13Z</cp:lastPrinted>
  <dcterms:created xsi:type="dcterms:W3CDTF">2017-02-15T21:06:48Z</dcterms:created>
  <dcterms:modified xsi:type="dcterms:W3CDTF">2017-05-01T07:26:38Z</dcterms:modified>
  <cp:category/>
</cp:coreProperties>
</file>