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Z:\040800財政課\財政係\決算統計\令和６年\県からの通知等\03財政比較分析\01.財政状況資料集\第１回提出（３月公表分）\"/>
    </mc:Choice>
  </mc:AlternateContent>
  <xr:revisionPtr revIDLastSave="0" documentId="13_ncr:1_{2ABC4750-EF44-4AEB-B17D-1ED6FC2EFEC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W37" i="10"/>
  <c r="BE37" i="10"/>
  <c r="AM37" i="10"/>
  <c r="C37" i="10"/>
  <c r="BW36" i="10"/>
  <c r="BE36" i="10"/>
  <c r="AM36" i="10"/>
  <c r="CO35" i="10"/>
  <c r="CO36" i="10" s="1"/>
  <c r="CO37" i="10" s="1"/>
  <c r="BW35" i="10"/>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U38" i="10" s="1"/>
  <c r="AM34" i="10" s="1"/>
  <c r="AM35" i="10" s="1"/>
  <c r="BE34" i="10" l="1"/>
</calcChain>
</file>

<file path=xl/sharedStrings.xml><?xml version="1.0" encoding="utf-8"?>
<sst xmlns="http://schemas.openxmlformats.org/spreadsheetml/2006/main" count="1121" uniqueCount="584">
  <si>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</si>
  <si>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</si>
  <si>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</si>
  <si>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</si>
  <si>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</si>
  <si>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</si>
  <si>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</si>
  <si>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</si>
  <si>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</si>
  <si>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</si>
  <si>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</si>
  <si>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</si>
  <si>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</si>
  <si>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</si>
  <si>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</si>
  <si>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</si>
  <si>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</si>
  <si>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</si>
  <si>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</si>
  <si>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</si>
  <si>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</si>
  <si>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</si>
  <si>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</si>
  <si>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</si>
  <si>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</si>
  <si>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</si>
  <si>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</si>
  <si>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</si>
  <si>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</si>
  <si>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</si>
  <si>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</si>
  <si>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</si>
  <si>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</si>
  <si>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</si>
  <si>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</si>
  <si>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</si>
  <si>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</si>
  <si>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</si>
  <si>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</si>
  <si>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</si>
  <si>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</si>
  <si>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</si>
  <si>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</si>
  <si>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</si>
  <si>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</si>
  <si>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</si>
  <si>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</si>
  <si>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</si>
  <si>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</si>
  <si>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</si>
  <si>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</si>
  <si>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</si>
  <si>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</si>
  <si>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</si>
  <si>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</si>
  <si>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</si>
  <si>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</si>
  <si>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</si>
  <si>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</si>
  <si>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</si>
  <si>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</si>
  <si>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</si>
  <si>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</si>
  <si>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</si>
  <si>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</si>
  <si>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</si>
  <si>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</si>
  <si>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</si>
  <si>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</si>
  <si>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</si>
  <si>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</si>
  <si>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</si>
  <si>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</si>
  <si>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</si>
  <si>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</si>
  <si>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</si>
  <si>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</si>
  <si>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</si>
  <si>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</si>
  <si>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</si>
  <si>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</si>
  <si>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</si>
  <si>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</si>
  <si>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</si>
  <si>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</si>
  <si>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</si>
  <si>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</si>
  <si>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</si>
  <si>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</si>
  <si>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</si>
  <si>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</si>
  <si>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</si>
  <si>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</si>
  <si>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</si>
  <si>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</si>
  <si>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</si>
  <si>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</si>
  <si>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</si>
  <si>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</si>
  <si>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</si>
  <si>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</si>
  <si>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</si>
  <si>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</si>
  <si>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</si>
  <si>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</si>
  <si>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</si>
  <si>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</si>
  <si>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</si>
  <si>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</si>
  <si>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</si>
  <si>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</si>
  <si>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</si>
  <si>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</si>
  <si>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</si>
  <si>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</si>
  <si>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</si>
  <si>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</si>
  <si>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</si>
  <si>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</si>
  <si>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</si>
  <si>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</si>
  <si>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</si>
  <si>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</si>
  <si>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</si>
  <si>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</si>
  <si>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</si>
  <si>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</si>
  <si>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</si>
  <si>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</si>
  <si>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</si>
  <si>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</si>
  <si>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</si>
  <si>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</si>
  <si>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</si>
  <si>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</si>
  <si>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</si>
  <si>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</si>
  <si>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</si>
  <si>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</si>
  <si>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</si>
  <si>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</si>
  <si>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</si>
  <si>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</si>
  <si>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</si>
  <si>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</si>
  <si>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</si>
  <si>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</si>
  <si>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</si>
  <si>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</si>
  <si>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</si>
  <si>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</si>
  <si>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</si>
  <si>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</si>
  <si>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</si>
  <si>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</si>
  <si>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</si>
  <si>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</si>
  <si>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</si>
  <si>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</si>
  <si>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</si>
  <si>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</si>
  <si>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</si>
  <si>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</si>
  <si>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</si>
  <si>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</si>
  <si>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</si>
  <si>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</si>
  <si>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</si>
  <si>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</si>
  <si>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</si>
  <si>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</si>
  <si>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</si>
  <si>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</si>
  <si>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</si>
  <si>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</si>
  <si>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</si>
  <si>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</si>
  <si>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</si>
  <si>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</si>
  <si>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</si>
  <si>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</si>
  <si>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</si>
  <si>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</si>
  <si>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</si>
  <si>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</si>
  <si>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</si>
  <si>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</si>
  <si>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</si>
  <si>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</si>
  <si>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</si>
  <si>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</si>
  <si>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</si>
  <si>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</si>
  <si>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</si>
  <si>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</si>
  <si>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</si>
  <si>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</si>
  <si>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</si>
  <si>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</si>
  <si>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</si>
  <si>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</si>
  <si>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</si>
  <si>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</si>
  <si>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</si>
  <si>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</si>
  <si>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</si>
  <si>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</si>
  <si>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</si>
  <si>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</si>
  <si>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</si>
  <si>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</si>
  <si>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</si>
  <si>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</si>
  <si>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</si>
  <si>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</si>
  <si>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</si>
  <si>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</si>
  <si>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</si>
  <si>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</si>
  <si>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</si>
  <si>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</si>
  <si>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</si>
  <si>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</si>
  <si>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</si>
  <si>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</si>
  <si>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</si>
  <si>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</si>
  <si>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</si>
  <si>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</si>
  <si>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</si>
  <si>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</si>
  <si>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</si>
  <si>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</si>
  <si>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</si>
  <si>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</si>
  <si>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</si>
  <si>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</si>
  <si>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</si>
  <si>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</si>
  <si>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</si>
  <si>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</si>
  <si>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</si>
  <si>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</si>
  <si>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</si>
  <si>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</si>
  <si>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</si>
  <si>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</si>
  <si>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</si>
  <si>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</si>
  <si>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</si>
  <si>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</si>
  <si>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</si>
  <si>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</si>
  <si>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</si>
  <si>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</si>
  <si>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</si>
  <si>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</si>
  <si>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</si>
  <si>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</si>
  <si>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</si>
  <si>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</si>
  <si>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</si>
  <si>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</si>
  <si>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</si>
  <si>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</si>
  <si>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</si>
  <si>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</si>
  <si>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</si>
  <si>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</si>
  <si>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</si>
  <si>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</si>
  <si>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</si>
  <si>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</si>
  <si>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</si>
  <si>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</si>
  <si>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</si>
  <si>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</si>
  <si>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</si>
  <si>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</si>
  <si>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</si>
  <si>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</si>
  <si>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</si>
  <si>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</si>
  <si>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</si>
  <si>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</si>
  <si>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</si>
  <si>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</si>
  <si>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</si>
  <si>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</si>
  <si>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</si>
  <si>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</si>
  <si>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</si>
  <si>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</si>
  <si>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</si>
  <si>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</si>
  <si>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</si>
  <si>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</si>
  <si>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</si>
  <si>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</si>
  <si>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</si>
  <si>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</si>
  <si>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</si>
  <si>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</si>
  <si>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</si>
  <si>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</si>
  <si>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</si>
  <si>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</si>
  <si>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</si>
  <si>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</si>
  <si>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</si>
  <si>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</si>
  <si>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</si>
  <si>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</si>
  <si>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</si>
  <si>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</si>
  <si>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</si>
  <si>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</si>
  <si>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</si>
  <si>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</si>
  <si>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</si>
  <si>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</si>
  <si>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</si>
  <si>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</si>
  <si>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</si>
  <si>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</si>
  <si>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</si>
  <si>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</si>
  <si>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</si>
  <si>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</si>
  <si>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</si>
  <si>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</si>
  <si>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</si>
  <si>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</si>
  <si>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</si>
  <si>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</si>
  <si>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</si>
  <si>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</si>
  <si>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</si>
  <si>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</si>
  <si>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</si>
  <si>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</si>
  <si>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</si>
  <si>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</si>
  <si>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</si>
  <si>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</si>
  <si>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</si>
  <si>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</si>
  <si>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</si>
  <si>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</si>
  <si>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</si>
  <si>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</si>
  <si>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</si>
  <si>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</si>
  <si>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</si>
  <si>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</si>
  <si>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</si>
  <si>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</si>
  <si>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</si>
  <si>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</si>
  <si>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</si>
  <si>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</si>
  <si>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</si>
  <si>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</si>
  <si>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</si>
  <si>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</si>
  <si>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</si>
  <si>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</si>
  <si>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</si>
  <si>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</si>
  <si>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</si>
  <si>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</si>
  <si>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</si>
  <si>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</si>
  <si>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</si>
  <si>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</si>
  <si>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木材加工事業特別会計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</si>
  <si>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</si>
  <si>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</si>
  <si>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</si>
  <si>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</si>
  <si>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</si>
  <si>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</si>
  <si>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</si>
  <si>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</si>
  <si>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</si>
  <si>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</si>
  <si>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</si>
  <si>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</si>
  <si>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</si>
  <si>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</si>
  <si>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</si>
  <si>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</si>
  <si>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</si>
  <si>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</si>
  <si>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</si>
  <si>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</si>
  <si>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</si>
  <si>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</si>
  <si>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</si>
  <si>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</si>
  <si>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</si>
  <si>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</si>
  <si>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</si>
  <si>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</si>
  <si>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</si>
  <si>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</si>
  <si>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</si>
  <si>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</si>
  <si>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</si>
  <si>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</si>
  <si>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</si>
  <si>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</si>
  <si>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</si>
  <si>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</si>
  <si>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</si>
  <si>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</si>
  <si>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</si>
  <si>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</si>
  <si>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</si>
  <si>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</si>
  <si>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</si>
  <si>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</si>
  <si>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</si>
  <si>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</si>
  <si>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</si>
  <si>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</si>
  <si>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</si>
  <si>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</si>
  <si>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</si>
  <si>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</si>
  <si>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</si>
  <si>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</si>
  <si>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</si>
  <si>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</si>
  <si>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</si>
  <si>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</si>
  <si>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</si>
  <si>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</si>
  <si>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</si>
  <si>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</si>
  <si>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</si>
  <si>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</si>
  <si>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</si>
  <si>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</si>
  <si>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</si>
  <si>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</si>
  <si>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</si>
  <si>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</si>
  <si>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</si>
  <si>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</si>
  <si>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</si>
  <si>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</si>
  <si>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</si>
  <si>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</si>
  <si>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</si>
  <si>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</si>
  <si>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</si>
  <si>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</si>
  <si>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</si>
  <si>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</si>
  <si>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</si>
  <si>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</si>
  <si>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</si>
  <si>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</si>
  <si>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</si>
  <si>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</si>
  <si>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</si>
  <si>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</si>
  <si>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</si>
  <si>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</si>
  <si>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</si>
  <si>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</si>
  <si>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</si>
  <si>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</si>
  <si>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</si>
  <si>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</si>
  <si>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</si>
  <si>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</si>
  <si>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</si>
  <si>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</si>
  <si>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</si>
  <si>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</si>
  <si>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</si>
  <si>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</si>
  <si>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</si>
  <si>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</si>
  <si>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</si>
  <si>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</si>
  <si>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</si>
  <si>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</si>
  <si>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</si>
  <si>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</si>
  <si>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</si>
  <si>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</si>
  <si>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</si>
  <si>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</si>
  <si>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</si>
  <si>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</si>
  <si>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</si>
  <si>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</si>
  <si>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</si>
  <si>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</si>
  <si>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</si>
  <si>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</si>
  <si>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</si>
  <si>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</si>
  <si>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</si>
  <si>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</si>
  <si>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</si>
  <si>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</si>
  <si>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</si>
  <si>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</si>
  <si>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</si>
  <si>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</si>
  <si>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</si>
  <si>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</si>
  <si>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</si>
  <si>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</si>
  <si>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</si>
  <si>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</si>
  <si>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</si>
  <si>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</si>
  <si>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</si>
  <si>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</si>
  <si>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</si>
  <si>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</si>
  <si>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</si>
  <si>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</si>
  <si>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</si>
  <si>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</si>
  <si>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</si>
  <si>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</si>
  <si>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</si>
  <si>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</si>
  <si>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0.89</t>
  </si>
  <si>
    <t>駐車場事業特別会計</t>
  </si>
  <si>
    <t>▲ 1.26</t>
  </si>
  <si>
    <t>▲ 1.23</t>
  </si>
  <si>
    <t>▲ 1.17</t>
  </si>
  <si>
    <t>▲ 1.07</t>
  </si>
  <si>
    <t>水道事業会計</t>
  </si>
  <si>
    <t>一般会計</t>
  </si>
  <si>
    <t>分譲宅地造成事業特別会計</t>
  </si>
  <si>
    <t>介護保険特別会計</t>
  </si>
  <si>
    <t>国民健康保険事業特別会計（事業勘定）</t>
  </si>
  <si>
    <t>木材加工事業特別会計</t>
  </si>
  <si>
    <t>▲ 0.16</t>
  </si>
  <si>
    <t>▲ 0.00</t>
  </si>
  <si>
    <t>下水道事業会計</t>
  </si>
  <si>
    <t>その他会計（赤字）</t>
  </si>
  <si>
    <t>▲ 1.95</t>
  </si>
  <si>
    <t>その他会計（黒字）</t>
  </si>
  <si>
    <t>R02</t>
    <phoneticPr fontId="5"/>
  </si>
  <si>
    <t>R03</t>
    <phoneticPr fontId="5"/>
  </si>
  <si>
    <t>R04</t>
    <phoneticPr fontId="5"/>
  </si>
  <si>
    <t>R05</t>
    <phoneticPr fontId="5"/>
  </si>
  <si>
    <t>R06</t>
    <phoneticPr fontId="5"/>
  </si>
  <si>
    <t>田辺市土地開発公社</t>
    <rPh sb="0" eb="3">
      <t>タナベシ</t>
    </rPh>
    <rPh sb="3" eb="5">
      <t>トチ</t>
    </rPh>
    <rPh sb="5" eb="7">
      <t>カイハツ</t>
    </rPh>
    <rPh sb="7" eb="9">
      <t>コウシャ</t>
    </rPh>
    <phoneticPr fontId="2"/>
  </si>
  <si>
    <t>-</t>
    <phoneticPr fontId="2"/>
  </si>
  <si>
    <t>公立紀南病院組合</t>
    <rPh sb="0" eb="2">
      <t>コウリツ</t>
    </rPh>
    <rPh sb="2" eb="4">
      <t>キナン</t>
    </rPh>
    <rPh sb="4" eb="6">
      <t>ビョウイン</t>
    </rPh>
    <rPh sb="6" eb="8">
      <t>クミアイ</t>
    </rPh>
    <phoneticPr fontId="2"/>
  </si>
  <si>
    <t>法適用企業</t>
    <rPh sb="0" eb="1">
      <t>ホウ</t>
    </rPh>
    <rPh sb="1" eb="3">
      <t>テキヨウ</t>
    </rPh>
    <rPh sb="3" eb="5">
      <t>キギョウ</t>
    </rPh>
    <phoneticPr fontId="2"/>
  </si>
  <si>
    <t>紀南地方老人福祉施設組合（普通会計）</t>
    <rPh sb="0" eb="2">
      <t>キナン</t>
    </rPh>
    <rPh sb="2" eb="4">
      <t>チホウ</t>
    </rPh>
    <rPh sb="4" eb="6">
      <t>ロウジン</t>
    </rPh>
    <rPh sb="6" eb="8">
      <t>フクシ</t>
    </rPh>
    <rPh sb="8" eb="10">
      <t>シセツ</t>
    </rPh>
    <rPh sb="10" eb="12">
      <t>クミアイ</t>
    </rPh>
    <rPh sb="13" eb="17">
      <t>フツウカイケイ</t>
    </rPh>
    <phoneticPr fontId="2"/>
  </si>
  <si>
    <t>紀南地方老人福祉施設組合（公営企業会計）</t>
    <rPh sb="0" eb="2">
      <t>キナン</t>
    </rPh>
    <rPh sb="2" eb="4">
      <t>チホウ</t>
    </rPh>
    <rPh sb="4" eb="6">
      <t>ロウジン</t>
    </rPh>
    <rPh sb="6" eb="8">
      <t>フクシ</t>
    </rPh>
    <rPh sb="8" eb="10">
      <t>シセツ</t>
    </rPh>
    <rPh sb="10" eb="12">
      <t>クミアイ</t>
    </rPh>
    <rPh sb="13" eb="15">
      <t>コウエイ</t>
    </rPh>
    <rPh sb="15" eb="17">
      <t>キギョウ</t>
    </rPh>
    <rPh sb="17" eb="19">
      <t>カイケイ</t>
    </rPh>
    <phoneticPr fontId="2"/>
  </si>
  <si>
    <t>和歌山県市町村総合事務組合</t>
    <rPh sb="0" eb="4">
      <t>ワカヤマケン</t>
    </rPh>
    <rPh sb="4" eb="7">
      <t>シチョウソン</t>
    </rPh>
    <rPh sb="7" eb="9">
      <t>ソウゴウ</t>
    </rPh>
    <rPh sb="9" eb="11">
      <t>ジム</t>
    </rPh>
    <rPh sb="11" eb="13">
      <t>クミアイ</t>
    </rPh>
    <phoneticPr fontId="2"/>
  </si>
  <si>
    <t>和歌山地方税回収機構</t>
    <rPh sb="0" eb="3">
      <t>ワカヤマ</t>
    </rPh>
    <rPh sb="3" eb="6">
      <t>チホウゼイ</t>
    </rPh>
    <rPh sb="6" eb="8">
      <t>カイシュウ</t>
    </rPh>
    <rPh sb="8" eb="10">
      <t>キコウ</t>
    </rPh>
    <phoneticPr fontId="2"/>
  </si>
  <si>
    <t>田辺周辺広域市町村圏組合</t>
    <rPh sb="0" eb="2">
      <t>タナベ</t>
    </rPh>
    <rPh sb="2" eb="4">
      <t>シュウヘン</t>
    </rPh>
    <rPh sb="4" eb="6">
      <t>コウイキ</t>
    </rPh>
    <rPh sb="6" eb="9">
      <t>シチョウソン</t>
    </rPh>
    <rPh sb="9" eb="10">
      <t>ケン</t>
    </rPh>
    <rPh sb="10" eb="12">
      <t>クミアイ</t>
    </rPh>
    <phoneticPr fontId="2"/>
  </si>
  <si>
    <t>紀南地方児童福祉施設組合</t>
    <rPh sb="0" eb="2">
      <t>キナン</t>
    </rPh>
    <rPh sb="2" eb="4">
      <t>チホウ</t>
    </rPh>
    <rPh sb="4" eb="6">
      <t>ジドウ</t>
    </rPh>
    <rPh sb="6" eb="8">
      <t>フクシ</t>
    </rPh>
    <rPh sb="8" eb="10">
      <t>シセツ</t>
    </rPh>
    <rPh sb="10" eb="12">
      <t>クミアイ</t>
    </rPh>
    <phoneticPr fontId="2"/>
  </si>
  <si>
    <t>紀南学園事務組合</t>
    <rPh sb="0" eb="2">
      <t>キナン</t>
    </rPh>
    <rPh sb="2" eb="4">
      <t>ガクエン</t>
    </rPh>
    <rPh sb="4" eb="8">
      <t>ジムクミアイ</t>
    </rPh>
    <phoneticPr fontId="2"/>
  </si>
  <si>
    <t>和歌山県後期高齢者医療広域連合（普通会計）</t>
    <rPh sb="0" eb="4">
      <t>ワカヤマケン</t>
    </rPh>
    <rPh sb="4" eb="6">
      <t>コウキ</t>
    </rPh>
    <rPh sb="6" eb="9">
      <t>コウレイシャ</t>
    </rPh>
    <rPh sb="9" eb="11">
      <t>イリョウ</t>
    </rPh>
    <rPh sb="11" eb="13">
      <t>コウイキ</t>
    </rPh>
    <rPh sb="13" eb="15">
      <t>レンゴウ</t>
    </rPh>
    <rPh sb="16" eb="20">
      <t>フツウカイケイ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</si>
  <si>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</si>
  <si>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田辺市周辺衛生施設組合</t>
    <rPh sb="0" eb="3">
      <t>タナベシ</t>
    </rPh>
    <rPh sb="3" eb="11">
      <t>シュウヘンエイセイシセツクミアイ</t>
    </rPh>
    <phoneticPr fontId="2"/>
  </si>
  <si>
    <t>富田川衛生施設組合</t>
    <rPh sb="0" eb="2">
      <t>トンダ</t>
    </rPh>
    <rPh sb="2" eb="3">
      <t>ガワ</t>
    </rPh>
    <rPh sb="3" eb="5">
      <t>エイセイ</t>
    </rPh>
    <rPh sb="5" eb="9">
      <t>シセツクミアイ</t>
    </rPh>
    <phoneticPr fontId="2"/>
  </si>
  <si>
    <t>紀南環境衛生施設事務組合</t>
    <rPh sb="0" eb="2">
      <t>キナン</t>
    </rPh>
    <rPh sb="2" eb="4">
      <t>カンキョウ</t>
    </rPh>
    <rPh sb="4" eb="6">
      <t>エイセイ</t>
    </rPh>
    <rPh sb="6" eb="8">
      <t>シセツ</t>
    </rPh>
    <rPh sb="8" eb="12">
      <t>ジムクミアイ</t>
    </rPh>
    <phoneticPr fontId="2"/>
  </si>
  <si>
    <t>富田川治水組合</t>
    <rPh sb="0" eb="2">
      <t>トンダ</t>
    </rPh>
    <rPh sb="2" eb="3">
      <t>ガワ</t>
    </rPh>
    <rPh sb="3" eb="5">
      <t>チスイ</t>
    </rPh>
    <rPh sb="5" eb="7">
      <t>クミアイ</t>
    </rPh>
    <phoneticPr fontId="2"/>
  </si>
  <si>
    <t>紀南環境広域施設組合</t>
    <rPh sb="0" eb="10">
      <t>キナンカンキョウコウイキシセツクミアイ</t>
    </rPh>
    <phoneticPr fontId="2"/>
  </si>
  <si>
    <t>南紀みらい株式会社</t>
    <rPh sb="0" eb="2">
      <t>ナンキ</t>
    </rPh>
    <rPh sb="5" eb="9">
      <t>カブシキガイシャ</t>
    </rPh>
    <phoneticPr fontId="2"/>
  </si>
  <si>
    <t>一般財団法人龍神村開発公社</t>
    <rPh sb="0" eb="6">
      <t>イッパンザイダンホウジン</t>
    </rPh>
    <rPh sb="6" eb="8">
      <t>リュウジン</t>
    </rPh>
    <rPh sb="8" eb="13">
      <t>ムラカイハツコウシャ</t>
    </rPh>
    <phoneticPr fontId="2"/>
  </si>
  <si>
    <t>有限会社龍神温泉元湯</t>
    <rPh sb="0" eb="4">
      <t>ユウゲンガイシャ</t>
    </rPh>
    <rPh sb="4" eb="6">
      <t>リュウジン</t>
    </rPh>
    <rPh sb="6" eb="8">
      <t>オンセン</t>
    </rPh>
    <rPh sb="8" eb="10">
      <t>モトユ</t>
    </rPh>
    <phoneticPr fontId="2"/>
  </si>
  <si>
    <t>○</t>
    <phoneticPr fontId="2"/>
  </si>
  <si>
    <t>地域振興基金</t>
    <rPh sb="0" eb="2">
      <t>チイキ</t>
    </rPh>
    <rPh sb="2" eb="4">
      <t>シンコウ</t>
    </rPh>
    <rPh sb="4" eb="6">
      <t>キキン</t>
    </rPh>
    <phoneticPr fontId="5"/>
  </si>
  <si>
    <t>三四六総合運動公園整備事業基金</t>
    <rPh sb="0" eb="1">
      <t>サン</t>
    </rPh>
    <rPh sb="1" eb="3">
      <t>ヨンロク</t>
    </rPh>
    <rPh sb="3" eb="5">
      <t>ソウゴウ</t>
    </rPh>
    <rPh sb="5" eb="7">
      <t>ウンドウ</t>
    </rPh>
    <rPh sb="7" eb="9">
      <t>コウエン</t>
    </rPh>
    <rPh sb="9" eb="11">
      <t>セイビ</t>
    </rPh>
    <rPh sb="11" eb="13">
      <t>ジギョウ</t>
    </rPh>
    <rPh sb="13" eb="15">
      <t>キキン</t>
    </rPh>
    <phoneticPr fontId="5"/>
  </si>
  <si>
    <t>地域福祉基金</t>
    <rPh sb="0" eb="2">
      <t>チイキ</t>
    </rPh>
    <rPh sb="2" eb="4">
      <t>フクシ</t>
    </rPh>
    <rPh sb="4" eb="6">
      <t>キキン</t>
    </rPh>
    <phoneticPr fontId="5"/>
  </si>
  <si>
    <t>山村活性化基金</t>
    <rPh sb="0" eb="2">
      <t>サンソン</t>
    </rPh>
    <rPh sb="2" eb="5">
      <t>カッセイカ</t>
    </rPh>
    <rPh sb="5" eb="7">
      <t>キキン</t>
    </rPh>
    <phoneticPr fontId="5"/>
  </si>
  <si>
    <t>共同作業場基金</t>
    <rPh sb="0" eb="2">
      <t>キョウドウ</t>
    </rPh>
    <rPh sb="2" eb="4">
      <t>サギョウ</t>
    </rPh>
    <rPh sb="4" eb="5">
      <t>ジョウ</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</si>
</sst>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0129-47D4-99EF-1E1FF2A51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109194</c:v>
                </c:pt>
                <c:pt idx="1">
                  <c:v>81076</c:v>
                </c:pt>
                <c:pt idx="2">
                  <c:v>62392</c:v>
                </c:pt>
                <c:pt idx="3">
                  <c:v>175933</c:v>
                </c:pt>
                <c:pt idx="4">
                  <c:v>68037</c:v>
                </c:pt>
              </c:numCache>
            </c:numRef>
          </c:val>
          <c:smooth val="0"/>
          <c:extLst>
            <c:ext xmlns:c16="http://schemas.microsoft.com/office/drawing/2014/chart" uri="{C3380CC4-5D6E-409C-BE32-E72D297353CC}">
              <c16:uniqueId val="{00000001-0129-47D4-99EF-1E1FF2A510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6.95</c:v>
                </c:pt>
                <c:pt idx="1">
                  <c:v>9.4700000000000006</c:v>
                </c:pt>
                <c:pt idx="2">
                  <c:v>8.76</c:v>
                </c:pt>
                <c:pt idx="3">
                  <c:v>7.54</c:v>
                </c:pt>
                <c:pt idx="4">
                  <c:v>6.8</c:v>
                </c:pt>
              </c:numCache>
            </c:numRef>
          </c:val>
          <c:extLst>
            <c:ext xmlns:c16="http://schemas.microsoft.com/office/drawing/2014/chart" uri="{C3380CC4-5D6E-409C-BE32-E72D297353CC}">
              <c16:uniqueId val="{00000000-0BC4-44BC-ACC6-60297A25E6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c:v>
                </c:pt>
                <c:pt idx="1">
                  <c:v>16.52</c:v>
                </c:pt>
                <c:pt idx="2">
                  <c:v>16.899999999999999</c:v>
                </c:pt>
                <c:pt idx="3">
                  <c:v>17.09</c:v>
                </c:pt>
                <c:pt idx="4">
                  <c:v>16.79</c:v>
                </c:pt>
              </c:numCache>
            </c:numRef>
          </c:val>
          <c:extLst>
            <c:ext xmlns:c16="http://schemas.microsoft.com/office/drawing/2014/chart" uri="{C3380CC4-5D6E-409C-BE32-E72D297353CC}">
              <c16:uniqueId val="{00000001-0BC4-44BC-ACC6-60297A25E6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1.86</c:v>
                </c:pt>
                <c:pt idx="1">
                  <c:v>4.7</c:v>
                </c:pt>
                <c:pt idx="2">
                  <c:v>-0.89</c:v>
                </c:pt>
                <c:pt idx="3">
                  <c:v>0.98</c:v>
                </c:pt>
                <c:pt idx="4">
                  <c:v>2.0699999999999998</c:v>
                </c:pt>
              </c:numCache>
            </c:numRef>
          </c:val>
          <c:smooth val="0"/>
          <c:extLst>
            <c:ext xmlns:c16="http://schemas.microsoft.com/office/drawing/2014/chart" uri="{C3380CC4-5D6E-409C-BE32-E72D297353CC}">
              <c16:uniqueId val="{00000002-0BC4-44BC-ACC6-60297A25E6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0-4A12-4E79-A501-416C777061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1.95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12-4E79-A501-416C77706118}"/>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2-4A12-4E79-A501-416C77706118}"/>
            </c:ext>
          </c:extLst>
        </c:ser>
        <c:ser>
          <c:idx val="3"/>
          <c:order val="3"/>
          <c:tx>
            <c:strRef>
              <c:f>データシート!$A$30</c:f>
              <c:strCache>
                <c:ptCount val="1"/>
                <c:pt idx="0">
                  <c:v>木材加工事業特別会計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0.1</c:v>
                </c:pt>
                <c:pt idx="4">
                  <c:v>0.16</c:v>
                </c:pt>
                <c:pt idx="5">
                  <c:v>#N/A</c:v>
                </c:pt>
                <c:pt idx="6">
                  <c:v>#N/A</c:v>
                </c:pt>
                <c:pt idx="7">
                  <c:v>0</c:v>
                </c:pt>
                <c:pt idx="8">
                  <c:v>#N/A</c:v>
                </c:pt>
                <c:pt idx="9">
                  <c:v>0.22</c:v>
                </c:pt>
              </c:numCache>
            </c:numRef>
          </c:val>
          <c:extLst>
            <c:ext xmlns:c16="http://schemas.microsoft.com/office/drawing/2014/chart" uri="{C3380CC4-5D6E-409C-BE32-E72D297353CC}">
              <c16:uniqueId val="{00000003-4A12-4E79-A501-416C77706118}"/>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1.51</c:v>
                </c:pt>
                <c:pt idx="2">
                  <c:v>#N/A</c:v>
                </c:pt>
                <c:pt idx="3">
                  <c:v>1.1599999999999999</c:v>
                </c:pt>
                <c:pt idx="4">
                  <c:v>#N/A</c:v>
                </c:pt>
                <c:pt idx="5">
                  <c:v>0.49</c:v>
                </c:pt>
                <c:pt idx="6">
                  <c:v>#N/A</c:v>
                </c:pt>
                <c:pt idx="7">
                  <c:v>0.27</c:v>
                </c:pt>
                <c:pt idx="8">
                  <c:v>#N/A</c:v>
                </c:pt>
                <c:pt idx="9">
                  <c:v>0.26</c:v>
                </c:pt>
              </c:numCache>
            </c:numRef>
          </c:val>
          <c:extLst>
            <c:ext xmlns:c16="http://schemas.microsoft.com/office/drawing/2014/chart" uri="{C3380CC4-5D6E-409C-BE32-E72D297353CC}">
              <c16:uniqueId val="{00000004-4A12-4E79-A501-416C7770611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0.73</c:v>
                </c:pt>
                <c:pt idx="4">
                  <c:v>#N/A</c:v>
                </c:pt>
                <c:pt idx="5">
                  <c:v>1.3</c:v>
                </c:pt>
                <c:pt idx="6">
                  <c:v>#N/A</c:v>
                </c:pt>
                <c:pt idx="7">
                  <c:v>1.66</c:v>
                </c:pt>
                <c:pt idx="8">
                  <c:v>#N/A</c:v>
                </c:pt>
                <c:pt idx="9">
                  <c:v>0.34</c:v>
                </c:pt>
              </c:numCache>
            </c:numRef>
          </c:val>
          <c:extLst>
            <c:ext xmlns:c16="http://schemas.microsoft.com/office/drawing/2014/chart" uri="{C3380CC4-5D6E-409C-BE32-E72D297353CC}">
              <c16:uniqueId val="{00000005-4A12-4E79-A501-416C77706118}"/>
            </c:ext>
          </c:extLst>
        </c:ser>
        <c:ser>
          <c:idx val="6"/>
          <c:order val="6"/>
          <c:tx>
            <c:strRef>
              <c:f>データシート!$A$33</c:f>
              <c:strCache>
                <c:ptCount val="1"/>
                <c:pt idx="0">
                  <c:v>分譲宅地造成事業特別会計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0.61</c:v>
                </c:pt>
                <c:pt idx="4">
                  <c:v>#N/A</c:v>
                </c:pt>
                <c:pt idx="5">
                  <c:v>0.62</c:v>
                </c:pt>
                <c:pt idx="6">
                  <c:v>#N/A</c:v>
                </c:pt>
                <c:pt idx="7">
                  <c:v>0.63</c:v>
                </c:pt>
                <c:pt idx="8">
                  <c:v>#N/A</c:v>
                </c:pt>
                <c:pt idx="9">
                  <c:v>0.62</c:v>
                </c:pt>
              </c:numCache>
            </c:numRef>
          </c:val>
          <c:extLst>
            <c:ext xmlns:c16="http://schemas.microsoft.com/office/drawing/2014/chart" uri="{C3380CC4-5D6E-409C-BE32-E72D297353CC}">
              <c16:uniqueId val="{00000006-4A12-4E79-A501-416C777061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8.8699999999999992</c:v>
                </c:pt>
                <c:pt idx="2">
                  <c:v>#N/A</c:v>
                </c:pt>
                <c:pt idx="3">
                  <c:v>9.36</c:v>
                </c:pt>
                <c:pt idx="4">
                  <c:v>#N/A</c:v>
                </c:pt>
                <c:pt idx="5">
                  <c:v>8.92</c:v>
                </c:pt>
                <c:pt idx="6">
                  <c:v>#N/A</c:v>
                </c:pt>
                <c:pt idx="7">
                  <c:v>7.54</c:v>
                </c:pt>
                <c:pt idx="8">
                  <c:v>#N/A</c:v>
                </c:pt>
                <c:pt idx="9">
                  <c:v>6.57</c:v>
                </c:pt>
              </c:numCache>
            </c:numRef>
          </c:val>
          <c:extLst>
            <c:ext xmlns:c16="http://schemas.microsoft.com/office/drawing/2014/chart" uri="{C3380CC4-5D6E-409C-BE32-E72D297353CC}">
              <c16:uniqueId val="{00000007-4A12-4E79-A501-416C777061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12.19</c:v>
                </c:pt>
                <c:pt idx="4">
                  <c:v>#N/A</c:v>
                </c:pt>
                <c:pt idx="5">
                  <c:v>12.62</c:v>
                </c:pt>
                <c:pt idx="6">
                  <c:v>#N/A</c:v>
                </c:pt>
                <c:pt idx="7">
                  <c:v>12.83</c:v>
                </c:pt>
                <c:pt idx="8">
                  <c:v>#N/A</c:v>
                </c:pt>
                <c:pt idx="9">
                  <c:v>13.1</c:v>
                </c:pt>
              </c:numCache>
            </c:numRef>
          </c:val>
          <c:extLst>
            <c:ext xmlns:c16="http://schemas.microsoft.com/office/drawing/2014/chart" uri="{C3380CC4-5D6E-409C-BE32-E72D297353CC}">
              <c16:uniqueId val="{00000008-4A12-4E79-A501-416C77706118}"/>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1.26</c:v>
                </c:pt>
                <c:pt idx="1">
                  <c:v>#N/A</c:v>
                </c:pt>
                <c:pt idx="2">
                  <c:v>1.23</c:v>
                </c:pt>
                <c:pt idx="3">
                  <c:v>#N/A</c:v>
                </c:pt>
                <c:pt idx="4">
                  <c:v>1.23</c:v>
                </c:pt>
                <c:pt idx="5">
                  <c:v>#N/A</c:v>
                </c:pt>
                <c:pt idx="6">
                  <c:v>1.17</c:v>
                </c:pt>
                <c:pt idx="7">
                  <c:v>#N/A</c:v>
                </c:pt>
                <c:pt idx="8">
                  <c:v>1.07</c:v>
                </c:pt>
                <c:pt idx="9">
                  <c:v>#N/A</c:v>
                </c:pt>
              </c:numCache>
            </c:numRef>
          </c:val>
          <c:extLst>
            <c:ext xmlns:c16="http://schemas.microsoft.com/office/drawing/2014/chart" uri="{C3380CC4-5D6E-409C-BE32-E72D297353CC}">
              <c16:uniqueId val="{00000009-4A12-4E79-A501-416C777061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4992</c:v>
                </c:pt>
                <c:pt idx="5">
                  <c:v>4742</c:v>
                </c:pt>
                <c:pt idx="8">
                  <c:v>4749</c:v>
                </c:pt>
                <c:pt idx="11">
                  <c:v>4467</c:v>
                </c:pt>
                <c:pt idx="14">
                  <c:v>4370</c:v>
                </c:pt>
              </c:numCache>
            </c:numRef>
          </c:val>
          <c:extLst>
            <c:ext xmlns:c16="http://schemas.microsoft.com/office/drawing/2014/chart" uri="{C3380CC4-5D6E-409C-BE32-E72D297353CC}">
              <c16:uniqueId val="{00000000-FAC3-4231-92B8-AC53C1581C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C3-4231-92B8-AC53C1581C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6</c:v>
                </c:pt>
                <c:pt idx="6">
                  <c:v>6</c:v>
                </c:pt>
                <c:pt idx="9">
                  <c:v>5</c:v>
                </c:pt>
                <c:pt idx="12">
                  <c:v>5</c:v>
                </c:pt>
              </c:numCache>
            </c:numRef>
          </c:val>
          <c:extLst>
            <c:ext xmlns:c16="http://schemas.microsoft.com/office/drawing/2014/chart" uri="{C3380CC4-5D6E-409C-BE32-E72D297353CC}">
              <c16:uniqueId val="{00000002-FAC3-4231-92B8-AC53C1581C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417</c:v>
                </c:pt>
                <c:pt idx="3">
                  <c:v>439</c:v>
                </c:pt>
                <c:pt idx="6">
                  <c:v>448</c:v>
                </c:pt>
                <c:pt idx="9">
                  <c:v>457</c:v>
                </c:pt>
                <c:pt idx="12">
                  <c:v>438</c:v>
                </c:pt>
              </c:numCache>
            </c:numRef>
          </c:val>
          <c:extLst>
            <c:ext xmlns:c16="http://schemas.microsoft.com/office/drawing/2014/chart" uri="{C3380CC4-5D6E-409C-BE32-E72D297353CC}">
              <c16:uniqueId val="{00000003-FAC3-4231-92B8-AC53C1581C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580</c:v>
                </c:pt>
                <c:pt idx="3">
                  <c:v>605</c:v>
                </c:pt>
                <c:pt idx="6">
                  <c:v>597</c:v>
                </c:pt>
                <c:pt idx="9">
                  <c:v>606</c:v>
                </c:pt>
                <c:pt idx="12">
                  <c:v>536</c:v>
                </c:pt>
              </c:numCache>
            </c:numRef>
          </c:val>
          <c:extLst>
            <c:ext xmlns:c16="http://schemas.microsoft.com/office/drawing/2014/chart" uri="{C3380CC4-5D6E-409C-BE32-E72D297353CC}">
              <c16:uniqueId val="{00000004-FAC3-4231-92B8-AC53C1581C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C3-4231-92B8-AC53C1581C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C3-4231-92B8-AC53C1581C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5664</c:v>
                </c:pt>
                <c:pt idx="3">
                  <c:v>5271</c:v>
                </c:pt>
                <c:pt idx="6">
                  <c:v>5373</c:v>
                </c:pt>
                <c:pt idx="9">
                  <c:v>5085</c:v>
                </c:pt>
                <c:pt idx="12">
                  <c:v>4861</c:v>
                </c:pt>
              </c:numCache>
            </c:numRef>
          </c:val>
          <c:extLst>
            <c:ext xmlns:c16="http://schemas.microsoft.com/office/drawing/2014/chart" uri="{C3380CC4-5D6E-409C-BE32-E72D297353CC}">
              <c16:uniqueId val="{00000007-FAC3-4231-92B8-AC53C1581C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1676</c:v>
                </c:pt>
                <c:pt idx="2">
                  <c:v>#N/A</c:v>
                </c:pt>
                <c:pt idx="3">
                  <c:v>#N/A</c:v>
                </c:pt>
                <c:pt idx="4">
                  <c:v>1579</c:v>
                </c:pt>
                <c:pt idx="5">
                  <c:v>#N/A</c:v>
                </c:pt>
                <c:pt idx="6">
                  <c:v>#N/A</c:v>
                </c:pt>
                <c:pt idx="7">
                  <c:v>1675</c:v>
                </c:pt>
                <c:pt idx="8">
                  <c:v>#N/A</c:v>
                </c:pt>
                <c:pt idx="9">
                  <c:v>#N/A</c:v>
                </c:pt>
                <c:pt idx="10">
                  <c:v>1686</c:v>
                </c:pt>
                <c:pt idx="11">
                  <c:v>#N/A</c:v>
                </c:pt>
                <c:pt idx="12">
                  <c:v>#N/A</c:v>
                </c:pt>
                <c:pt idx="13">
                  <c:v>1470</c:v>
                </c:pt>
                <c:pt idx="14">
                  <c:v>#N/A</c:v>
                </c:pt>
              </c:numCache>
            </c:numRef>
          </c:val>
          <c:smooth val="0"/>
          <c:extLst>
            <c:ext xmlns:c16="http://schemas.microsoft.com/office/drawing/2014/chart" uri="{C3380CC4-5D6E-409C-BE32-E72D297353CC}">
              <c16:uniqueId val="{00000008-FAC3-4231-92B8-AC53C1581C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41491</c:v>
                </c:pt>
                <c:pt idx="5">
                  <c:v>40327</c:v>
                </c:pt>
                <c:pt idx="8">
                  <c:v>38542</c:v>
                </c:pt>
                <c:pt idx="11">
                  <c:v>40942</c:v>
                </c:pt>
                <c:pt idx="14">
                  <c:v>38878</c:v>
                </c:pt>
              </c:numCache>
            </c:numRef>
          </c:val>
          <c:extLst>
            <c:ext xmlns:c16="http://schemas.microsoft.com/office/drawing/2014/chart" uri="{C3380CC4-5D6E-409C-BE32-E72D297353CC}">
              <c16:uniqueId val="{00000000-6F96-4EF2-90E0-000A38DCFB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2150</c:v>
                </c:pt>
                <c:pt idx="5">
                  <c:v>2139</c:v>
                </c:pt>
                <c:pt idx="8">
                  <c:v>1997</c:v>
                </c:pt>
                <c:pt idx="11">
                  <c:v>2322</c:v>
                </c:pt>
                <c:pt idx="14">
                  <c:v>2318</c:v>
                </c:pt>
              </c:numCache>
            </c:numRef>
          </c:val>
          <c:extLst>
            <c:ext xmlns:c16="http://schemas.microsoft.com/office/drawing/2014/chart" uri="{C3380CC4-5D6E-409C-BE32-E72D297353CC}">
              <c16:uniqueId val="{00000001-6F96-4EF2-90E0-000A38DCFB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21140</c:v>
                </c:pt>
                <c:pt idx="5">
                  <c:v>23177</c:v>
                </c:pt>
                <c:pt idx="8">
                  <c:v>23532</c:v>
                </c:pt>
                <c:pt idx="11">
                  <c:v>21653</c:v>
                </c:pt>
                <c:pt idx="14">
                  <c:v>21143</c:v>
                </c:pt>
              </c:numCache>
            </c:numRef>
          </c:val>
          <c:extLst>
            <c:ext xmlns:c16="http://schemas.microsoft.com/office/drawing/2014/chart" uri="{C3380CC4-5D6E-409C-BE32-E72D297353CC}">
              <c16:uniqueId val="{00000002-6F96-4EF2-90E0-000A38DCFB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96-4EF2-90E0-000A38DCFB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96-4EF2-90E0-000A38DCFB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488</c:v>
                </c:pt>
                <c:pt idx="3">
                  <c:v>358</c:v>
                </c:pt>
                <c:pt idx="6">
                  <c:v>320</c:v>
                </c:pt>
                <c:pt idx="9">
                  <c:v>245</c:v>
                </c:pt>
                <c:pt idx="12">
                  <c:v>194</c:v>
                </c:pt>
              </c:numCache>
            </c:numRef>
          </c:val>
          <c:extLst>
            <c:ext xmlns:c16="http://schemas.microsoft.com/office/drawing/2014/chart" uri="{C3380CC4-5D6E-409C-BE32-E72D297353CC}">
              <c16:uniqueId val="{00000005-6F96-4EF2-90E0-000A38DCFB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5531</c:v>
                </c:pt>
                <c:pt idx="3">
                  <c:v>5305</c:v>
                </c:pt>
                <c:pt idx="6">
                  <c:v>5099</c:v>
                </c:pt>
                <c:pt idx="9">
                  <c:v>5129</c:v>
                </c:pt>
                <c:pt idx="12">
                  <c:v>5724</c:v>
                </c:pt>
              </c:numCache>
            </c:numRef>
          </c:val>
          <c:extLst>
            <c:ext xmlns:c16="http://schemas.microsoft.com/office/drawing/2014/chart" uri="{C3380CC4-5D6E-409C-BE32-E72D297353CC}">
              <c16:uniqueId val="{00000006-6F96-4EF2-90E0-000A38DCFB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2499</c:v>
                </c:pt>
                <c:pt idx="3">
                  <c:v>2318</c:v>
                </c:pt>
                <c:pt idx="6">
                  <c:v>2153</c:v>
                </c:pt>
                <c:pt idx="9">
                  <c:v>2032</c:v>
                </c:pt>
                <c:pt idx="12">
                  <c:v>1816</c:v>
                </c:pt>
              </c:numCache>
            </c:numRef>
          </c:val>
          <c:extLst>
            <c:ext xmlns:c16="http://schemas.microsoft.com/office/drawing/2014/chart" uri="{C3380CC4-5D6E-409C-BE32-E72D297353CC}">
              <c16:uniqueId val="{00000007-6F96-4EF2-90E0-000A38DCFB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4855</c:v>
                </c:pt>
                <c:pt idx="3">
                  <c:v>5136</c:v>
                </c:pt>
                <c:pt idx="6">
                  <c:v>4822</c:v>
                </c:pt>
                <c:pt idx="9">
                  <c:v>4745</c:v>
                </c:pt>
                <c:pt idx="12">
                  <c:v>4297</c:v>
                </c:pt>
              </c:numCache>
            </c:numRef>
          </c:val>
          <c:extLst>
            <c:ext xmlns:c16="http://schemas.microsoft.com/office/drawing/2014/chart" uri="{C3380CC4-5D6E-409C-BE32-E72D297353CC}">
              <c16:uniqueId val="{00000008-6F96-4EF2-90E0-000A38DCFB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96-4EF2-90E0-000A38DCFB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50150</c:v>
                </c:pt>
                <c:pt idx="3">
                  <c:v>49902</c:v>
                </c:pt>
                <c:pt idx="6">
                  <c:v>47697</c:v>
                </c:pt>
                <c:pt idx="9">
                  <c:v>50498</c:v>
                </c:pt>
                <c:pt idx="12">
                  <c:v>48125</c:v>
                </c:pt>
              </c:numCache>
            </c:numRef>
          </c:val>
          <c:extLst>
            <c:ext xmlns:c16="http://schemas.microsoft.com/office/drawing/2014/chart" uri="{C3380CC4-5D6E-409C-BE32-E72D297353CC}">
              <c16:uniqueId val="{0000000A-6F96-4EF2-90E0-000A38DCFB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96-4EF2-90E0-000A38DCFB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4065</c:v>
                </c:pt>
                <c:pt idx="1">
                  <c:v>4065</c:v>
                </c:pt>
                <c:pt idx="2">
                  <c:v>4068</c:v>
                </c:pt>
              </c:numCache>
            </c:numRef>
          </c:val>
          <c:extLst>
            <c:ext xmlns:c16="http://schemas.microsoft.com/office/drawing/2014/chart" uri="{C3380CC4-5D6E-409C-BE32-E72D297353CC}">
              <c16:uniqueId val="{00000000-DCD7-42B2-9BEF-89BB389937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10449</c:v>
                </c:pt>
                <c:pt idx="1">
                  <c:v>10458</c:v>
                </c:pt>
                <c:pt idx="2">
                  <c:v>10169</c:v>
                </c:pt>
              </c:numCache>
            </c:numRef>
          </c:val>
          <c:extLst>
            <c:ext xmlns:c16="http://schemas.microsoft.com/office/drawing/2014/chart" uri="{C3380CC4-5D6E-409C-BE32-E72D297353CC}">
              <c16:uniqueId val="{00000001-DCD7-42B2-9BEF-89BB389937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10547</c:v>
                </c:pt>
                <c:pt idx="1">
                  <c:v>8713</c:v>
                </c:pt>
                <c:pt idx="2">
                  <c:v>8228</c:v>
                </c:pt>
              </c:numCache>
            </c:numRef>
          </c:val>
          <c:extLst>
            <c:ext xmlns:c16="http://schemas.microsoft.com/office/drawing/2014/chart" uri="{C3380CC4-5D6E-409C-BE32-E72D297353CC}">
              <c16:uniqueId val="{00000002-DCD7-42B2-9BEF-89BB389937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年度に借り入れた合併特例事業債の償還終了等により減少している。</a:t>
          </a:r>
        </a:p>
        <a:p>
          <a:r>
            <a:rPr kumimoji="1" lang="ja-JP" altLang="en-US" sz="1400">
              <a:latin typeface="ＭＳ ゴシック" pitchFamily="49" charset="-128"/>
              <a:ea typeface="ＭＳ ゴシック" pitchFamily="49" charset="-128"/>
            </a:rPr>
            <a:t>　公営企業債の元利償還金に対する繰入金は、公営企業法の一部適用により下水道事業会計となったことで、元利償還金の繰出基準額が減少したことなどにより減少している。</a:t>
          </a:r>
        </a:p>
        <a:p>
          <a:r>
            <a:rPr kumimoji="1" lang="ja-JP" altLang="en-US" sz="1400">
              <a:latin typeface="ＭＳ ゴシック" pitchFamily="49" charset="-128"/>
              <a:ea typeface="ＭＳ ゴシック" pitchFamily="49" charset="-128"/>
            </a:rPr>
            <a:t>　組合等が起こした地方債の元利償還金に対する負担金等は、公立紀南病院組合の医療機器整備に係る元利償還金の減少などにより減少している。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一般会計等に係る地方債の現在高は、新規発行による増加はあるものの、臨時財政対策債や合併特例事業債などの償還により、全体で</a:t>
          </a:r>
          <a:r>
            <a:rPr kumimoji="1" lang="en-US" altLang="ja-JP" sz="1400">
              <a:latin typeface="ＭＳ ゴシック" pitchFamily="49" charset="-128"/>
              <a:ea typeface="ＭＳ ゴシック" pitchFamily="49" charset="-128"/>
            </a:rPr>
            <a:t>2,373</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公営企業債等繰入見込額は、地方債現在高が減少したことなどにより減少している。</a:t>
          </a:r>
        </a:p>
        <a:p>
          <a:r>
            <a:rPr kumimoji="1" lang="ja-JP" altLang="en-US" sz="1400">
              <a:latin typeface="ＭＳ ゴシック" pitchFamily="49" charset="-128"/>
              <a:ea typeface="ＭＳ ゴシック" pitchFamily="49" charset="-128"/>
            </a:rPr>
            <a:t>　組合等負担等見込額は、公立紀南病院組合における地方債現在高が減少したことにより減少している。</a:t>
          </a:r>
        </a:p>
        <a:p>
          <a:r>
            <a:rPr kumimoji="1" lang="ja-JP" altLang="en-US" sz="1400">
              <a:latin typeface="ＭＳ ゴシック" pitchFamily="49" charset="-128"/>
              <a:ea typeface="ＭＳ ゴシック" pitchFamily="49" charset="-128"/>
            </a:rPr>
            <a:t>　充当可能基金は、庁舎整備基金の取り崩しや任意繰上償還の財源としての減債基金の取り崩しなどに伴い、</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基準財政需要額算入見込額は、臨時財政対策債の新規発行抑制や臨時財政対策債償還基金費の影響などにより減少している。</a:t>
          </a:r>
        </a:p>
        <a:p>
          <a:r>
            <a:rPr kumimoji="1" lang="ja-JP" altLang="en-US" sz="1400">
              <a:latin typeface="ＭＳ ゴシック" pitchFamily="49" charset="-128"/>
              <a:ea typeface="ＭＳ ゴシック" pitchFamily="49" charset="-128"/>
            </a:rPr>
            <a:t>　令和７年度以降、紀南文化会館改修事業などの大型事業が継続するため、地方債現在高は増加する見込みである。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百万円の減少となっている。これは、庁舎整備事業の財源として庁舎整備基金を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百万円取り崩したことや、任意繰上償還の財源として減債基金を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地域振興基金は、本市が有する豊かな自然と歴史を生かした新地方都市の創造のため実施する地域振興事業に要する資金に充てることができる。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三四六総合運動公園整備事業基金は、三四六総合運動公園整備事業に要する資金及び事業に係る市債の償還に充てることができる。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山村活性化基金は、山村地域の活性化に要する資金に充てることができる。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百万円の減少となっている。これは、庁舎整備事業の財源として庁舎整備基金を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共同作業場基金や森林環境譲与税活用基金は事業に係る財源として、三四六総合運動公園整備事業基金は市債の償還財源として一部を取り崩していく予定としており、基金残高は減少傾向となる見込みである。持続的な財政運営を見据え、今後も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令和５年度末基金残高は、基金の取り崩しを行わなかったことにより、前年度末から横ばいとなっている。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確実かつ有利な方法により基金の管理を行うとともに、決算状況を踏まえ、可能な範囲で積立を行い、基金残高の確保に努める。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百万円の減少となっている。これは、任意繰上償還の財源として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百万円を取り崩したことと、運用益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令和６年度は、地方消費税交付金の減少などにより、基準財政収入額が減少、また、基準財政需要額は、林野水産行政費の増加などにより増加した。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で、令和４年度に株式譲渡所得の増加や新型コロナウイルス感染症の影響からの持ち直しによる市民税の増加により、Ｒ３年度よりも基準財政収入額が増加していることから、財政力指数は横ばいとなっている。</a:t>
          </a:r>
        </a:p>
        <a:p>
          <a:r>
            <a:rPr kumimoji="1" lang="ja-JP" altLang="en-US" sz="1300" baseline="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分母となる経常一般財源等歳入は、普通交付税の基準財政需要額の増加や追加交付により増加した。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分子となる経常的経費充当一般財源は、地方債の償還終了に伴う公債費の減少はあるものの、人件費の増加や物価高騰に伴う電気代など物件費の増加により、増加した。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以上の要因により、分子・分母ともに増加したが、分子の増加の影響の方が大きいため、前年度から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4128</xdr:rowOff>
    </xdr:from>
    <xdr:to>
      <xdr:col>23</xdr:col>
      <xdr:colOff>133350</xdr:colOff>
      <xdr:row>66</xdr:row>
      <xdr:rowOff>52388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198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4128</xdr:rowOff>
    </xdr:from>
    <xdr:to>
      <xdr:col>19</xdr:col>
      <xdr:colOff>133350</xdr:colOff>
      <xdr:row>66</xdr:row>
      <xdr:rowOff>40322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1982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66</xdr:row>
      <xdr:rowOff>40322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51845"/>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150495</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184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1588</xdr:rowOff>
    </xdr:from>
    <xdr:to>
      <xdr:col>23</xdr:col>
      <xdr:colOff>184150</xdr:colOff>
      <xdr:row>66</xdr:row>
      <xdr:rowOff>103188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145115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8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124778</xdr:rowOff>
    </xdr:from>
    <xdr:to>
      <xdr:col>19</xdr:col>
      <xdr:colOff>184150</xdr:colOff>
      <xdr:row>66</xdr:row>
      <xdr:rowOff>54928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39705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5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160972</xdr:rowOff>
    </xdr:from>
    <xdr:to>
      <xdr:col>15</xdr:col>
      <xdr:colOff>133350</xdr:colOff>
      <xdr:row>66</xdr:row>
      <xdr:rowOff>91122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75899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99695</xdr:rowOff>
    </xdr:from>
    <xdr:to>
      <xdr:col>11</xdr:col>
      <xdr:colOff>82550</xdr:colOff>
      <xdr:row>64</xdr:row>
      <xdr:rowOff>29845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令和６年度は、人口の減少に加え、人件費の増加、地籍調査事業や情報教育の推進に伴う物件費の増加により、人口１人当たりの金額は増加している。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36334</xdr:rowOff>
    </xdr:from>
    <xdr:to>
      <xdr:col>23</xdr:col>
      <xdr:colOff>133350</xdr:colOff>
      <xdr:row>86</xdr:row>
      <xdr:rowOff>7734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09584"/>
          <a:ext cx="838200" cy="1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7682</xdr:rowOff>
    </xdr:from>
    <xdr:to>
      <xdr:col>19</xdr:col>
      <xdr:colOff>133350</xdr:colOff>
      <xdr:row>85</xdr:row>
      <xdr:rowOff>36334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80932"/>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82874</xdr:rowOff>
    </xdr:from>
    <xdr:to>
      <xdr:col>15</xdr:col>
      <xdr:colOff>82550</xdr:colOff>
      <xdr:row>85</xdr:row>
      <xdr:rowOff>7682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4674"/>
          <a:ext cx="889000" cy="9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72588</xdr:rowOff>
    </xdr:from>
    <xdr:to>
      <xdr:col>11</xdr:col>
      <xdr:colOff>31750</xdr:colOff>
      <xdr:row>84</xdr:row>
      <xdr:rowOff>82874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438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128384</xdr:rowOff>
    </xdr:from>
    <xdr:to>
      <xdr:col>23</xdr:col>
      <xdr:colOff>184150</xdr:colOff>
      <xdr:row>86</xdr:row>
      <xdr:rowOff>58534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100461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156984</xdr:rowOff>
    </xdr:from>
    <xdr:to>
      <xdr:col>19</xdr:col>
      <xdr:colOff>184150</xdr:colOff>
      <xdr:row>85</xdr:row>
      <xdr:rowOff>87134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71911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128332</xdr:rowOff>
    </xdr:from>
    <xdr:to>
      <xdr:col>15</xdr:col>
      <xdr:colOff>133350</xdr:colOff>
      <xdr:row>85</xdr:row>
      <xdr:rowOff>58482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43259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32074</xdr:rowOff>
    </xdr:from>
    <xdr:to>
      <xdr:col>11</xdr:col>
      <xdr:colOff>82550</xdr:colOff>
      <xdr:row>84</xdr:row>
      <xdr:rowOff>133674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118451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21788</xdr:rowOff>
    </xdr:from>
    <xdr:to>
      <xdr:col>7</xdr:col>
      <xdr:colOff>31750</xdr:colOff>
      <xdr:row>84</xdr:row>
      <xdr:rowOff>123388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108165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類似団体や全国市平均と比較して上回った状況にあり、今後も引き続き、給与体系の調整等を含め、適正化に努める。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や、旧町村単位に４つの行政局を配置しており、加えて隣接する上富田町から消防業務を受託していることなどから、類似団体や全国市町村平均と比較して上回っている状況にある。一方、人口が同規模程度で、面積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22134</xdr:rowOff>
    </xdr:from>
    <xdr:to>
      <xdr:col>81</xdr:col>
      <xdr:colOff>44450</xdr:colOff>
      <xdr:row>64</xdr:row>
      <xdr:rowOff>56606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949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157964</xdr:rowOff>
    </xdr:from>
    <xdr:to>
      <xdr:col>77</xdr:col>
      <xdr:colOff>44450</xdr:colOff>
      <xdr:row>64</xdr:row>
      <xdr:rowOff>22134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59314"/>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117747</xdr:rowOff>
    </xdr:from>
    <xdr:to>
      <xdr:col>72</xdr:col>
      <xdr:colOff>203200</xdr:colOff>
      <xdr:row>63</xdr:row>
      <xdr:rowOff>157964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190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98213</xdr:rowOff>
    </xdr:from>
    <xdr:to>
      <xdr:col>68</xdr:col>
      <xdr:colOff>152400</xdr:colOff>
      <xdr:row>63</xdr:row>
      <xdr:rowOff>117747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9956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5806</xdr:rowOff>
    </xdr:from>
    <xdr:to>
      <xdr:col>81</xdr:col>
      <xdr:colOff>95250</xdr:colOff>
      <xdr:row>64</xdr:row>
      <xdr:rowOff>107406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149333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5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142784</xdr:rowOff>
    </xdr:from>
    <xdr:to>
      <xdr:col>77</xdr:col>
      <xdr:colOff>95250</xdr:colOff>
      <xdr:row>64</xdr:row>
      <xdr:rowOff>72934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57711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107164</xdr:rowOff>
    </xdr:from>
    <xdr:to>
      <xdr:col>73</xdr:col>
      <xdr:colOff>44450</xdr:colOff>
      <xdr:row>64</xdr:row>
      <xdr:rowOff>37314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22091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66947</xdr:rowOff>
    </xdr:from>
    <xdr:to>
      <xdr:col>68</xdr:col>
      <xdr:colOff>203200</xdr:colOff>
      <xdr:row>63</xdr:row>
      <xdr:rowOff>168547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153324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47413</xdr:rowOff>
    </xdr:from>
    <xdr:to>
      <xdr:col>64</xdr:col>
      <xdr:colOff>152400</xdr:colOff>
      <xdr:row>63</xdr:row>
      <xdr:rowOff>149013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133790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臨時財政対策債発行可能額の減少などはあるものの、平成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年度借入の合併特例事業債や平成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年度借入の災害復旧事業債などの償還が完了したことによる元利償還金の減少などにより、前年度と比較し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今後も比率の改善に向け、地方債の適正管理に努める。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19755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509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19755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73378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7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40</xdr:row>
      <xdr:rowOff>100189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140405</xdr:rowOff>
    </xdr:from>
    <xdr:to>
      <xdr:col>77</xdr:col>
      <xdr:colOff>95250</xdr:colOff>
      <xdr:row>40</xdr:row>
      <xdr:rowOff>70555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135766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整備事業に伴う庁舎整備基金の取り崩しや繰上償還の財源としての減債基金の取り崩しにより、充当可能基金の減少はあるものの、地方債現在高の減少もあり、将来負担額を充当可能財源等が上回り、令和６年度においても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今後も地方債の計画的な発行や、定員適正化計画に基づく適正な定員管理の実施等により、健全な行財政運営に努める。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人件費に係る経常収支比率は、本市が和歌山県全域の約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％、県内１位の広大な面積を有しており、旧町村単位に４つの行政局を配置していることなどにより、類似団体や全国平均と比較して高率で推移している。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令和６年度は、人事院勧告に伴う給料表の改定や会計年度任用職員に対する勤勉手当の支給開始などにより、前年度に比べ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今後も引き続き、定員適正化計画に基づき、人件費の削減に努める。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40</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30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物件費に係る経常収支比率は、物価高騰に伴う電気代等の増加や庁舎移転に伴い設備の保守管理経費が増加したことなどにより、前年度に比べ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17</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扶助費に係る経常収支比率は、生活扶助費などの減少やインフルエンザ等り患人数の減少による子ども医療費の減少などにより、前年度に比べ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779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131572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2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56</xdr:row>
      <xdr:rowOff>30988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23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21844</xdr:rowOff>
    </xdr:from>
    <xdr:to>
      <xdr:col>11</xdr:col>
      <xdr:colOff>9525</xdr:colOff>
      <xdr:row>56</xdr:row>
      <xdr:rowOff>21844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2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142494</xdr:rowOff>
    </xdr:from>
    <xdr:to>
      <xdr:col>11</xdr:col>
      <xdr:colOff>60325</xdr:colOff>
      <xdr:row>56</xdr:row>
      <xdr:rowOff>72644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57421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と繰出金が該当し、令和６年度は、農業集落排水事業特別会計等の地方公営企業の一部適用に伴い、一般会計からの繰出金の性質が補助費等となったことなど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今後は、公共施設の老朽化に伴う維持補修費の増加が見込まれることから、計画的な維持管理に努める。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85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105427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令和６年度は、農業集落排水事業特別会計等の地方公営企業の一部適用に伴い、一般会計からの繰出金の性質が補助費等となったことなどにより、前年度に比べ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xdr:rowOff>
    </xdr:from>
    <xdr:to>
      <xdr:col>82</xdr:col>
      <xdr:colOff>107950</xdr:colOff>
      <xdr:row>37</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506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167005</xdr:rowOff>
    </xdr:from>
    <xdr:to>
      <xdr:col>78</xdr:col>
      <xdr:colOff>69850</xdr:colOff>
      <xdr:row>37</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392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138430</xdr:rowOff>
    </xdr:from>
    <xdr:to>
      <xdr:col>73</xdr:col>
      <xdr:colOff>180975</xdr:colOff>
      <xdr:row>36</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0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138430</xdr:rowOff>
    </xdr:from>
    <xdr:to>
      <xdr:col>69</xdr:col>
      <xdr:colOff>92075</xdr:colOff>
      <xdr:row>36</xdr:row>
      <xdr:rowOff>155575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0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127635</xdr:rowOff>
    </xdr:from>
    <xdr:to>
      <xdr:col>78</xdr:col>
      <xdr:colOff>120650</xdr:colOff>
      <xdr:row>37</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67962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6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116205</xdr:rowOff>
    </xdr:from>
    <xdr:to>
      <xdr:col>74</xdr:col>
      <xdr:colOff>31750</xdr:colOff>
      <xdr:row>37</xdr:row>
      <xdr:rowOff>46355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56532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5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87630</xdr:rowOff>
    </xdr:from>
    <xdr:to>
      <xdr:col>69</xdr:col>
      <xdr:colOff>142875</xdr:colOff>
      <xdr:row>37</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45102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年度に借り入れた合併特例事業債や平成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年度に借り入れた緊急防災・減災事業債の償還終了などに伴い、前年度に比べ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今後も引き続き、地方債の計画的な発行に努める。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79</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048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12700</xdr:rowOff>
    </xdr:from>
    <xdr:to>
      <xdr:col>19</xdr:col>
      <xdr:colOff>187325</xdr:colOff>
      <xdr:row>79</xdr:row>
      <xdr:rowOff>98425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57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146050</xdr:rowOff>
    </xdr:from>
    <xdr:to>
      <xdr:col>15</xdr:col>
      <xdr:colOff>98425</xdr:colOff>
      <xdr:row>79</xdr:row>
      <xdr:rowOff>98425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191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146050</xdr:rowOff>
    </xdr:from>
    <xdr:to>
      <xdr:col>11</xdr:col>
      <xdr:colOff>9525</xdr:colOff>
      <xdr:row>80</xdr:row>
      <xdr:rowOff>60325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91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133350</xdr:rowOff>
    </xdr:from>
    <xdr:to>
      <xdr:col>20</xdr:col>
      <xdr:colOff>38100</xdr:colOff>
      <xdr:row>79</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47625</xdr:rowOff>
    </xdr:from>
    <xdr:to>
      <xdr:col>15</xdr:col>
      <xdr:colOff>149225</xdr:colOff>
      <xdr:row>79</xdr:row>
      <xdr:rowOff>149225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134002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95250</xdr:rowOff>
    </xdr:from>
    <xdr:to>
      <xdr:col>11</xdr:col>
      <xdr:colOff>60325</xdr:colOff>
      <xdr:row>79</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9525</xdr:rowOff>
    </xdr:from>
    <xdr:to>
      <xdr:col>6</xdr:col>
      <xdr:colOff>171450</xdr:colOff>
      <xdr:row>80</xdr:row>
      <xdr:rowOff>111125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95902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公債費を除く経常収支比率については、類似団体や全国平均と比較して下回っている状況であったが、人件費や維持補修費の増加などから、令和２年度から類似団体平均を上回ることとなった。</a:t>
          </a:r>
        </a:p>
        <a:p>
          <a:r>
            <a:rPr kumimoji="1" lang="ja-JP" altLang="en-US" sz="1300">
              <a:latin typeface="ＭＳ Ｐゴシック" panose="020B0600070205080204" pitchFamily="50" charset="-128"/>
              <a:ea typeface="ＭＳ Ｐゴシック" panose="020B0600070205080204" pitchFamily="50" charset="-128"/>
            </a:rPr>
            <a:t>　今後も多額の社会保障費や道路・橋梁等のインフラ施設、学校・市営住宅等の公共施設の老朽化対策経費の増加が見込まれることから、更なる経費削減に努める必要がある。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962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61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44467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5956</xdr:rowOff>
    </xdr:from>
    <xdr:to>
      <xdr:col>29</xdr:col>
      <xdr:colOff>127000</xdr:colOff>
      <xdr:row>15</xdr:row>
      <xdr:rowOff>156096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5331"/>
          <a:ext cx="647700" cy="15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156096</xdr:rowOff>
    </xdr:from>
    <xdr:to>
      <xdr:col>26</xdr:col>
      <xdr:colOff>50800</xdr:colOff>
      <xdr:row>16</xdr:row>
      <xdr:rowOff>32741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75471"/>
          <a:ext cx="698500" cy="4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32741</xdr:rowOff>
    </xdr:from>
    <xdr:to>
      <xdr:col>22</xdr:col>
      <xdr:colOff>114300</xdr:colOff>
      <xdr:row>16</xdr:row>
      <xdr:rowOff>98235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3566"/>
          <a:ext cx="698500" cy="6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98235</xdr:rowOff>
    </xdr:from>
    <xdr:to>
      <xdr:col>18</xdr:col>
      <xdr:colOff>177800</xdr:colOff>
      <xdr:row>16</xdr:row>
      <xdr:rowOff>132080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89060"/>
          <a:ext cx="698500" cy="3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126606</xdr:rowOff>
    </xdr:from>
    <xdr:to>
      <xdr:col>29</xdr:col>
      <xdr:colOff>177800</xdr:colOff>
      <xdr:row>15</xdr:row>
      <xdr:rowOff>56756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143133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105296</xdr:rowOff>
    </xdr:from>
    <xdr:to>
      <xdr:col>26</xdr:col>
      <xdr:colOff>101600</xdr:colOff>
      <xdr:row>16</xdr:row>
      <xdr:rowOff>35446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24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45623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3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153391</xdr:rowOff>
    </xdr:from>
    <xdr:to>
      <xdr:col>22</xdr:col>
      <xdr:colOff>165100</xdr:colOff>
      <xdr:row>16</xdr:row>
      <xdr:rowOff>83541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47435</xdr:rowOff>
    </xdr:from>
    <xdr:to>
      <xdr:col>19</xdr:col>
      <xdr:colOff>38100</xdr:colOff>
      <xdr:row>16</xdr:row>
      <xdr:rowOff>149035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159212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81280</xdr:rowOff>
    </xdr:from>
    <xdr:to>
      <xdr:col>15</xdr:col>
      <xdr:colOff>101600</xdr:colOff>
      <xdr:row>17</xdr:row>
      <xdr:rowOff>11430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21607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45656</xdr:rowOff>
    </xdr:from>
    <xdr:to>
      <xdr:col>29</xdr:col>
      <xdr:colOff>127000</xdr:colOff>
      <xdr:row>36</xdr:row>
      <xdr:rowOff>152451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8906"/>
          <a:ext cx="647700" cy="106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45656</xdr:rowOff>
    </xdr:from>
    <xdr:to>
      <xdr:col>26</xdr:col>
      <xdr:colOff>50800</xdr:colOff>
      <xdr:row>36</xdr:row>
      <xdr:rowOff>68707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98906"/>
          <a:ext cx="698500" cy="2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68707</xdr:rowOff>
    </xdr:from>
    <xdr:to>
      <xdr:col>22</xdr:col>
      <xdr:colOff>114300</xdr:colOff>
      <xdr:row>36</xdr:row>
      <xdr:rowOff>135725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21957"/>
          <a:ext cx="698500" cy="6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97282</xdr:rowOff>
    </xdr:from>
    <xdr:to>
      <xdr:col>18</xdr:col>
      <xdr:colOff>177800</xdr:colOff>
      <xdr:row>36</xdr:row>
      <xdr:rowOff>135725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50532"/>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101651</xdr:rowOff>
    </xdr:from>
    <xdr:to>
      <xdr:col>29</xdr:col>
      <xdr:colOff>177800</xdr:colOff>
      <xdr:row>37</xdr:row>
      <xdr:rowOff>31801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73728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337756</xdr:rowOff>
    </xdr:from>
    <xdr:to>
      <xdr:col>26</xdr:col>
      <xdr:colOff>101600</xdr:colOff>
      <xdr:row>36</xdr:row>
      <xdr:rowOff>96456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106633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1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17907</xdr:rowOff>
    </xdr:from>
    <xdr:to>
      <xdr:col>22</xdr:col>
      <xdr:colOff>165100</xdr:colOff>
      <xdr:row>36</xdr:row>
      <xdr:rowOff>119507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129684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84925</xdr:rowOff>
    </xdr:from>
    <xdr:to>
      <xdr:col>19</xdr:col>
      <xdr:colOff>38100</xdr:colOff>
      <xdr:row>37</xdr:row>
      <xdr:rowOff>15075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46482</xdr:rowOff>
    </xdr:from>
    <xdr:to>
      <xdr:col>15</xdr:col>
      <xdr:colOff>101600</xdr:colOff>
      <xdr:row>36</xdr:row>
      <xdr:rowOff>148082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7036</xdr:rowOff>
    </xdr:from>
    <xdr:to>
      <xdr:col>24</xdr:col>
      <xdr:colOff>63500</xdr:colOff>
      <xdr:row>35</xdr:row>
      <xdr:rowOff>13779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6336"/>
          <a:ext cx="838200" cy="1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156020</xdr:rowOff>
    </xdr:from>
    <xdr:to>
      <xdr:col>19</xdr:col>
      <xdr:colOff>177800</xdr:colOff>
      <xdr:row>35</xdr:row>
      <xdr:rowOff>13779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532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156020</xdr:rowOff>
    </xdr:from>
    <xdr:to>
      <xdr:col>15</xdr:col>
      <xdr:colOff>50800</xdr:colOff>
      <xdr:row>35</xdr:row>
      <xdr:rowOff>52832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5320"/>
          <a:ext cx="8890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52832</xdr:rowOff>
    </xdr:from>
    <xdr:to>
      <xdr:col>10</xdr:col>
      <xdr:colOff>114300</xdr:colOff>
      <xdr:row>35</xdr:row>
      <xdr:rowOff>92316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3582"/>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127686</xdr:rowOff>
    </xdr:from>
    <xdr:to>
      <xdr:col>24</xdr:col>
      <xdr:colOff>114300</xdr:colOff>
      <xdr:row>34</xdr:row>
      <xdr:rowOff>57836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150563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134429</xdr:rowOff>
    </xdr:from>
    <xdr:to>
      <xdr:col>20</xdr:col>
      <xdr:colOff>38100</xdr:colOff>
      <xdr:row>35</xdr:row>
      <xdr:rowOff>64579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81106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105220</xdr:rowOff>
    </xdr:from>
    <xdr:to>
      <xdr:col>15</xdr:col>
      <xdr:colOff>101600</xdr:colOff>
      <xdr:row>35</xdr:row>
      <xdr:rowOff>35370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51897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120159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41516</xdr:rowOff>
    </xdr:from>
    <xdr:to>
      <xdr:col>6</xdr:col>
      <xdr:colOff>38100</xdr:colOff>
      <xdr:row>35</xdr:row>
      <xdr:rowOff>143116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159643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96281</xdr:rowOff>
    </xdr:from>
    <xdr:to>
      <xdr:col>24</xdr:col>
      <xdr:colOff>63500</xdr:colOff>
      <xdr:row>55</xdr:row>
      <xdr:rowOff>59995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54581"/>
          <a:ext cx="838200" cy="1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59995</xdr:rowOff>
    </xdr:from>
    <xdr:to>
      <xdr:col>19</xdr:col>
      <xdr:colOff>177800</xdr:colOff>
      <xdr:row>55</xdr:row>
      <xdr:rowOff>66076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89745"/>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66076</xdr:rowOff>
    </xdr:from>
    <xdr:to>
      <xdr:col>15</xdr:col>
      <xdr:colOff>50800</xdr:colOff>
      <xdr:row>56</xdr:row>
      <xdr:rowOff>34437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5826"/>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26436</xdr:rowOff>
    </xdr:from>
    <xdr:to>
      <xdr:col>10</xdr:col>
      <xdr:colOff>114300</xdr:colOff>
      <xdr:row>56</xdr:row>
      <xdr:rowOff>34437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2763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45481</xdr:rowOff>
    </xdr:from>
    <xdr:to>
      <xdr:col>24</xdr:col>
      <xdr:colOff>114300</xdr:colOff>
      <xdr:row>54</xdr:row>
      <xdr:rowOff>147081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68358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9195</xdr:rowOff>
    </xdr:from>
    <xdr:to>
      <xdr:col>20</xdr:col>
      <xdr:colOff>38100</xdr:colOff>
      <xdr:row>55</xdr:row>
      <xdr:rowOff>110795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127322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15276</xdr:rowOff>
    </xdr:from>
    <xdr:to>
      <xdr:col>15</xdr:col>
      <xdr:colOff>101600</xdr:colOff>
      <xdr:row>55</xdr:row>
      <xdr:rowOff>116876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133403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155087</xdr:rowOff>
    </xdr:from>
    <xdr:to>
      <xdr:col>10</xdr:col>
      <xdr:colOff>165100</xdr:colOff>
      <xdr:row>56</xdr:row>
      <xdr:rowOff>85237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147086</xdr:rowOff>
    </xdr:from>
    <xdr:to>
      <xdr:col>6</xdr:col>
      <xdr:colOff>38100</xdr:colOff>
      <xdr:row>56</xdr:row>
      <xdr:rowOff>77236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93763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94176</xdr:rowOff>
    </xdr:from>
    <xdr:to>
      <xdr:col>24</xdr:col>
      <xdr:colOff>63500</xdr:colOff>
      <xdr:row>77</xdr:row>
      <xdr:rowOff>102046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5826"/>
          <a:ext cx="8382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99237</xdr:rowOff>
    </xdr:from>
    <xdr:to>
      <xdr:col>19</xdr:col>
      <xdr:colOff>177800</xdr:colOff>
      <xdr:row>77</xdr:row>
      <xdr:rowOff>102046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0088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98715</xdr:rowOff>
    </xdr:from>
    <xdr:to>
      <xdr:col>15</xdr:col>
      <xdr:colOff>50800</xdr:colOff>
      <xdr:row>77</xdr:row>
      <xdr:rowOff>99237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03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78663</xdr:rowOff>
    </xdr:from>
    <xdr:to>
      <xdr:col>10</xdr:col>
      <xdr:colOff>114300</xdr:colOff>
      <xdr:row>77</xdr:row>
      <xdr:rowOff>98715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80313"/>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43376</xdr:rowOff>
    </xdr:from>
    <xdr:to>
      <xdr:col>24</xdr:col>
      <xdr:colOff>114300</xdr:colOff>
      <xdr:row>77</xdr:row>
      <xdr:rowOff>144976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66253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51246</xdr:rowOff>
    </xdr:from>
    <xdr:to>
      <xdr:col>20</xdr:col>
      <xdr:colOff>38100</xdr:colOff>
      <xdr:row>77</xdr:row>
      <xdr:rowOff>152846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169373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48437</xdr:rowOff>
    </xdr:from>
    <xdr:to>
      <xdr:col>15</xdr:col>
      <xdr:colOff>101600</xdr:colOff>
      <xdr:row>77</xdr:row>
      <xdr:rowOff>150037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166564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47915</xdr:rowOff>
    </xdr:from>
    <xdr:to>
      <xdr:col>10</xdr:col>
      <xdr:colOff>165100</xdr:colOff>
      <xdr:row>77</xdr:row>
      <xdr:rowOff>149515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166042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27863</xdr:rowOff>
    </xdr:from>
    <xdr:to>
      <xdr:col>6</xdr:col>
      <xdr:colOff>38100</xdr:colOff>
      <xdr:row>77</xdr:row>
      <xdr:rowOff>129463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145990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167849</xdr:rowOff>
    </xdr:from>
    <xdr:to>
      <xdr:col>24</xdr:col>
      <xdr:colOff>63500</xdr:colOff>
      <xdr:row>95</xdr:row>
      <xdr:rowOff>39382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4149"/>
          <a:ext cx="8382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39382</xdr:rowOff>
    </xdr:from>
    <xdr:to>
      <xdr:col>19</xdr:col>
      <xdr:colOff>177800</xdr:colOff>
      <xdr:row>95</xdr:row>
      <xdr:rowOff>155930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7132"/>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29956</xdr:rowOff>
    </xdr:from>
    <xdr:to>
      <xdr:col>15</xdr:col>
      <xdr:colOff>50800</xdr:colOff>
      <xdr:row>95</xdr:row>
      <xdr:rowOff>155930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17706"/>
          <a:ext cx="889000" cy="1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29956</xdr:rowOff>
    </xdr:from>
    <xdr:to>
      <xdr:col>10</xdr:col>
      <xdr:colOff>114300</xdr:colOff>
      <xdr:row>96</xdr:row>
      <xdr:rowOff>84348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7706"/>
          <a:ext cx="889000" cy="22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117049</xdr:rowOff>
    </xdr:from>
    <xdr:to>
      <xdr:col>24</xdr:col>
      <xdr:colOff>114300</xdr:colOff>
      <xdr:row>95</xdr:row>
      <xdr:rowOff>47199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139926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160032</xdr:rowOff>
    </xdr:from>
    <xdr:to>
      <xdr:col>20</xdr:col>
      <xdr:colOff>38100</xdr:colOff>
      <xdr:row>95</xdr:row>
      <xdr:rowOff>90182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106709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105130</xdr:rowOff>
    </xdr:from>
    <xdr:to>
      <xdr:col>15</xdr:col>
      <xdr:colOff>101600</xdr:colOff>
      <xdr:row>96</xdr:row>
      <xdr:rowOff>35280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51807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150606</xdr:rowOff>
    </xdr:from>
    <xdr:to>
      <xdr:col>10</xdr:col>
      <xdr:colOff>165100</xdr:colOff>
      <xdr:row>95</xdr:row>
      <xdr:rowOff>80756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97283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4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33548</xdr:rowOff>
    </xdr:from>
    <xdr:to>
      <xdr:col>6</xdr:col>
      <xdr:colOff>38100</xdr:colOff>
      <xdr:row>96</xdr:row>
      <xdr:rowOff>135148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151675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6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119931</xdr:rowOff>
    </xdr:from>
    <xdr:to>
      <xdr:col>55</xdr:col>
      <xdr:colOff>0</xdr:colOff>
      <xdr:row>38</xdr:row>
      <xdr:rowOff>28187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63581"/>
          <a:ext cx="838200" cy="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141790</xdr:rowOff>
    </xdr:from>
    <xdr:to>
      <xdr:col>50</xdr:col>
      <xdr:colOff>114300</xdr:colOff>
      <xdr:row>38</xdr:row>
      <xdr:rowOff>28187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85440"/>
          <a:ext cx="8890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141790</xdr:rowOff>
    </xdr:from>
    <xdr:to>
      <xdr:col>45</xdr:col>
      <xdr:colOff>177800</xdr:colOff>
      <xdr:row>38</xdr:row>
      <xdr:rowOff>11303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85440"/>
          <a:ext cx="8890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9387</xdr:rowOff>
    </xdr:from>
    <xdr:to>
      <xdr:col>41</xdr:col>
      <xdr:colOff>50800</xdr:colOff>
      <xdr:row>38</xdr:row>
      <xdr:rowOff>11303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4337"/>
          <a:ext cx="889000" cy="120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69131</xdr:rowOff>
    </xdr:from>
    <xdr:to>
      <xdr:col>55</xdr:col>
      <xdr:colOff>50800</xdr:colOff>
      <xdr:row>37</xdr:row>
      <xdr:rowOff>170731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47558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148837</xdr:rowOff>
    </xdr:from>
    <xdr:to>
      <xdr:col>50</xdr:col>
      <xdr:colOff>165100</xdr:colOff>
      <xdr:row>38</xdr:row>
      <xdr:rowOff>78987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70114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8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90990</xdr:rowOff>
    </xdr:from>
    <xdr:to>
      <xdr:col>46</xdr:col>
      <xdr:colOff>38100</xdr:colOff>
      <xdr:row>38</xdr:row>
      <xdr:rowOff>21140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131953</xdr:rowOff>
    </xdr:from>
    <xdr:to>
      <xdr:col>41</xdr:col>
      <xdr:colOff>101600</xdr:colOff>
      <xdr:row>38</xdr:row>
      <xdr:rowOff>62103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53230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130037</xdr:rowOff>
    </xdr:from>
    <xdr:to>
      <xdr:col>36</xdr:col>
      <xdr:colOff>165100</xdr:colOff>
      <xdr:row>31</xdr:row>
      <xdr:rowOff>60187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51314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75440</xdr:rowOff>
    </xdr:from>
    <xdr:to>
      <xdr:col>55</xdr:col>
      <xdr:colOff>0</xdr:colOff>
      <xdr:row>56</xdr:row>
      <xdr:rowOff>40358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819390"/>
          <a:ext cx="838200" cy="8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75440</xdr:rowOff>
    </xdr:from>
    <xdr:to>
      <xdr:col>50</xdr:col>
      <xdr:colOff>114300</xdr:colOff>
      <xdr:row>56</xdr:row>
      <xdr:rowOff>83373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819390"/>
          <a:ext cx="889000" cy="8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112451</xdr:rowOff>
    </xdr:from>
    <xdr:to>
      <xdr:col>45</xdr:col>
      <xdr:colOff>177800</xdr:colOff>
      <xdr:row>56</xdr:row>
      <xdr:rowOff>83373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42201"/>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69641</xdr:rowOff>
    </xdr:from>
    <xdr:to>
      <xdr:col>41</xdr:col>
      <xdr:colOff>50800</xdr:colOff>
      <xdr:row>55</xdr:row>
      <xdr:rowOff>112451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27941"/>
          <a:ext cx="889000" cy="2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161008</xdr:rowOff>
    </xdr:from>
    <xdr:to>
      <xdr:col>55</xdr:col>
      <xdr:colOff>50800</xdr:colOff>
      <xdr:row>56</xdr:row>
      <xdr:rowOff>91158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139435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24640</xdr:rowOff>
    </xdr:from>
    <xdr:to>
      <xdr:col>50</xdr:col>
      <xdr:colOff>165100</xdr:colOff>
      <xdr:row>51</xdr:row>
      <xdr:rowOff>126240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7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142767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54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32573</xdr:rowOff>
    </xdr:from>
    <xdr:to>
      <xdr:col>46</xdr:col>
      <xdr:colOff>38100</xdr:colOff>
      <xdr:row>56</xdr:row>
      <xdr:rowOff>134173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125300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61651</xdr:rowOff>
    </xdr:from>
    <xdr:to>
      <xdr:col>41</xdr:col>
      <xdr:colOff>101600</xdr:colOff>
      <xdr:row>55</xdr:row>
      <xdr:rowOff>163251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18841</xdr:rowOff>
    </xdr:from>
    <xdr:to>
      <xdr:col>36</xdr:col>
      <xdr:colOff>165100</xdr:colOff>
      <xdr:row>54</xdr:row>
      <xdr:rowOff>120441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136968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5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66503</xdr:rowOff>
    </xdr:from>
    <xdr:to>
      <xdr:col>55</xdr:col>
      <xdr:colOff>0</xdr:colOff>
      <xdr:row>77</xdr:row>
      <xdr:rowOff>123332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96703"/>
          <a:ext cx="838200" cy="2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66503</xdr:rowOff>
    </xdr:from>
    <xdr:to>
      <xdr:col>50</xdr:col>
      <xdr:colOff>114300</xdr:colOff>
      <xdr:row>77</xdr:row>
      <xdr:rowOff>159976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96703"/>
          <a:ext cx="889000" cy="2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43117</xdr:rowOff>
    </xdr:from>
    <xdr:to>
      <xdr:col>45</xdr:col>
      <xdr:colOff>177800</xdr:colOff>
      <xdr:row>77</xdr:row>
      <xdr:rowOff>159976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4767"/>
          <a:ext cx="889000" cy="1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4849</xdr:rowOff>
    </xdr:from>
    <xdr:to>
      <xdr:col>41</xdr:col>
      <xdr:colOff>50800</xdr:colOff>
      <xdr:row>77</xdr:row>
      <xdr:rowOff>43117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35049"/>
          <a:ext cx="889000" cy="2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72532</xdr:rowOff>
    </xdr:from>
    <xdr:to>
      <xdr:col>55</xdr:col>
      <xdr:colOff>50800</xdr:colOff>
      <xdr:row>78</xdr:row>
      <xdr:rowOff>2682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50959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15703</xdr:rowOff>
    </xdr:from>
    <xdr:to>
      <xdr:col>50</xdr:col>
      <xdr:colOff>165100</xdr:colOff>
      <xdr:row>76</xdr:row>
      <xdr:rowOff>117303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133829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109176</xdr:rowOff>
    </xdr:from>
    <xdr:to>
      <xdr:col>46</xdr:col>
      <xdr:colOff>38100</xdr:colOff>
      <xdr:row>78</xdr:row>
      <xdr:rowOff>39326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30453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163767</xdr:rowOff>
    </xdr:from>
    <xdr:to>
      <xdr:col>41</xdr:col>
      <xdr:colOff>101600</xdr:colOff>
      <xdr:row>77</xdr:row>
      <xdr:rowOff>93917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85044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125499</xdr:rowOff>
    </xdr:from>
    <xdr:to>
      <xdr:col>36</xdr:col>
      <xdr:colOff>165100</xdr:colOff>
      <xdr:row>76</xdr:row>
      <xdr:rowOff>55649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72176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40390</xdr:rowOff>
    </xdr:from>
    <xdr:to>
      <xdr:col>55</xdr:col>
      <xdr:colOff>0</xdr:colOff>
      <xdr:row>96</xdr:row>
      <xdr:rowOff>77859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470890"/>
          <a:ext cx="838200" cy="106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40390</xdr:rowOff>
    </xdr:from>
    <xdr:to>
      <xdr:col>50</xdr:col>
      <xdr:colOff>114300</xdr:colOff>
      <xdr:row>96</xdr:row>
      <xdr:rowOff>123644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470890"/>
          <a:ext cx="889000" cy="11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108480</xdr:rowOff>
    </xdr:from>
    <xdr:to>
      <xdr:col>45</xdr:col>
      <xdr:colOff>177800</xdr:colOff>
      <xdr:row>96</xdr:row>
      <xdr:rowOff>123644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96230"/>
          <a:ext cx="889000" cy="1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41326</xdr:rowOff>
    </xdr:from>
    <xdr:to>
      <xdr:col>41</xdr:col>
      <xdr:colOff>50800</xdr:colOff>
      <xdr:row>95</xdr:row>
      <xdr:rowOff>108480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29076"/>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27059</xdr:rowOff>
    </xdr:from>
    <xdr:to>
      <xdr:col>55</xdr:col>
      <xdr:colOff>50800</xdr:colOff>
      <xdr:row>96</xdr:row>
      <xdr:rowOff>128659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5486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161040</xdr:rowOff>
    </xdr:from>
    <xdr:to>
      <xdr:col>50</xdr:col>
      <xdr:colOff>165100</xdr:colOff>
      <xdr:row>90</xdr:row>
      <xdr:rowOff>91190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107717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19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72844</xdr:rowOff>
    </xdr:from>
    <xdr:to>
      <xdr:col>46</xdr:col>
      <xdr:colOff>38100</xdr:colOff>
      <xdr:row>97</xdr:row>
      <xdr:rowOff>2994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19521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57680</xdr:rowOff>
    </xdr:from>
    <xdr:to>
      <xdr:col>41</xdr:col>
      <xdr:colOff>101600</xdr:colOff>
      <xdr:row>95</xdr:row>
      <xdr:rowOff>159280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2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161976</xdr:rowOff>
    </xdr:from>
    <xdr:to>
      <xdr:col>36</xdr:col>
      <xdr:colOff>165100</xdr:colOff>
      <xdr:row>95</xdr:row>
      <xdr:rowOff>92126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108653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140843</xdr:rowOff>
    </xdr:from>
    <xdr:to>
      <xdr:col>85</xdr:col>
      <xdr:colOff>127000</xdr:colOff>
      <xdr:row>39</xdr:row>
      <xdr:rowOff>14068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5943"/>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140843</xdr:rowOff>
    </xdr:from>
    <xdr:to>
      <xdr:col>81</xdr:col>
      <xdr:colOff>50800</xdr:colOff>
      <xdr:row>39</xdr:row>
      <xdr:rowOff>53926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5943"/>
          <a:ext cx="889000" cy="8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6818</xdr:rowOff>
    </xdr:from>
    <xdr:to>
      <xdr:col>76</xdr:col>
      <xdr:colOff>114300</xdr:colOff>
      <xdr:row>39</xdr:row>
      <xdr:rowOff>53926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93368"/>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131144</xdr:rowOff>
    </xdr:from>
    <xdr:to>
      <xdr:col>71</xdr:col>
      <xdr:colOff>177800</xdr:colOff>
      <xdr:row>39</xdr:row>
      <xdr:rowOff>6818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4624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134718</xdr:rowOff>
    </xdr:from>
    <xdr:to>
      <xdr:col>85</xdr:col>
      <xdr:colOff>177800</xdr:colOff>
      <xdr:row>39</xdr:row>
      <xdr:rowOff>64868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90043</xdr:rowOff>
    </xdr:from>
    <xdr:to>
      <xdr:col>81</xdr:col>
      <xdr:colOff>101600</xdr:colOff>
      <xdr:row>39</xdr:row>
      <xdr:rowOff>20193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36720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3126</xdr:rowOff>
    </xdr:from>
    <xdr:to>
      <xdr:col>76</xdr:col>
      <xdr:colOff>165100</xdr:colOff>
      <xdr:row>39</xdr:row>
      <xdr:rowOff>104726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95853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127468</xdr:rowOff>
    </xdr:from>
    <xdr:to>
      <xdr:col>72</xdr:col>
      <xdr:colOff>38100</xdr:colOff>
      <xdr:row>39</xdr:row>
      <xdr:rowOff>57618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48745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3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80344</xdr:rowOff>
    </xdr:from>
    <xdr:to>
      <xdr:col>67</xdr:col>
      <xdr:colOff>101600</xdr:colOff>
      <xdr:row>39</xdr:row>
      <xdr:rowOff>10494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27021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110896</xdr:rowOff>
    </xdr:from>
    <xdr:to>
      <xdr:col>85</xdr:col>
      <xdr:colOff>127000</xdr:colOff>
      <xdr:row>73</xdr:row>
      <xdr:rowOff>118849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626746"/>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110896</xdr:rowOff>
    </xdr:from>
    <xdr:to>
      <xdr:col>81</xdr:col>
      <xdr:colOff>50800</xdr:colOff>
      <xdr:row>74</xdr:row>
      <xdr:rowOff>22493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26746"/>
          <a:ext cx="889000" cy="8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22493</xdr:rowOff>
    </xdr:from>
    <xdr:to>
      <xdr:col>76</xdr:col>
      <xdr:colOff>114300</xdr:colOff>
      <xdr:row>74</xdr:row>
      <xdr:rowOff>68034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709793"/>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168716</xdr:rowOff>
    </xdr:from>
    <xdr:to>
      <xdr:col>71</xdr:col>
      <xdr:colOff>177800</xdr:colOff>
      <xdr:row>74</xdr:row>
      <xdr:rowOff>68034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68456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68049</xdr:rowOff>
    </xdr:from>
    <xdr:to>
      <xdr:col>85</xdr:col>
      <xdr:colOff>177800</xdr:colOff>
      <xdr:row>73</xdr:row>
      <xdr:rowOff>169649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90926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43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60096</xdr:rowOff>
    </xdr:from>
    <xdr:to>
      <xdr:col>81</xdr:col>
      <xdr:colOff>101600</xdr:colOff>
      <xdr:row>73</xdr:row>
      <xdr:rowOff>161696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6773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5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143143</xdr:rowOff>
    </xdr:from>
    <xdr:to>
      <xdr:col>76</xdr:col>
      <xdr:colOff>165100</xdr:colOff>
      <xdr:row>74</xdr:row>
      <xdr:rowOff>73293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89820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17234</xdr:rowOff>
    </xdr:from>
    <xdr:to>
      <xdr:col>72</xdr:col>
      <xdr:colOff>38100</xdr:colOff>
      <xdr:row>74</xdr:row>
      <xdr:rowOff>118834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135361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117916</xdr:rowOff>
    </xdr:from>
    <xdr:to>
      <xdr:col>67</xdr:col>
      <xdr:colOff>101600</xdr:colOff>
      <xdr:row>74</xdr:row>
      <xdr:rowOff>48066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64593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117306</xdr:rowOff>
    </xdr:from>
    <xdr:to>
      <xdr:col>85</xdr:col>
      <xdr:colOff>127000</xdr:colOff>
      <xdr:row>98</xdr:row>
      <xdr:rowOff>120616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19406"/>
          <a:ext cx="8382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102237</xdr:rowOff>
    </xdr:from>
    <xdr:to>
      <xdr:col>81</xdr:col>
      <xdr:colOff>50800</xdr:colOff>
      <xdr:row>98</xdr:row>
      <xdr:rowOff>120616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04337"/>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64993</xdr:rowOff>
    </xdr:from>
    <xdr:to>
      <xdr:col>76</xdr:col>
      <xdr:colOff>114300</xdr:colOff>
      <xdr:row>98</xdr:row>
      <xdr:rowOff>102237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95643"/>
          <a:ext cx="889000" cy="20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64993</xdr:rowOff>
    </xdr:from>
    <xdr:to>
      <xdr:col>71</xdr:col>
      <xdr:colOff>177800</xdr:colOff>
      <xdr:row>98</xdr:row>
      <xdr:rowOff>113850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95643"/>
          <a:ext cx="889000" cy="2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66506</xdr:rowOff>
    </xdr:from>
    <xdr:to>
      <xdr:col>85</xdr:col>
      <xdr:colOff>177800</xdr:colOff>
      <xdr:row>98</xdr:row>
      <xdr:rowOff>168106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152883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8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69816</xdr:rowOff>
    </xdr:from>
    <xdr:to>
      <xdr:col>81</xdr:col>
      <xdr:colOff>101600</xdr:colOff>
      <xdr:row>98</xdr:row>
      <xdr:rowOff>171416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162543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6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51437</xdr:rowOff>
    </xdr:from>
    <xdr:to>
      <xdr:col>76</xdr:col>
      <xdr:colOff>165100</xdr:colOff>
      <xdr:row>98</xdr:row>
      <xdr:rowOff>153037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144164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14193</xdr:rowOff>
    </xdr:from>
    <xdr:to>
      <xdr:col>72</xdr:col>
      <xdr:colOff>38100</xdr:colOff>
      <xdr:row>97</xdr:row>
      <xdr:rowOff>115793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106920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63050</xdr:rowOff>
    </xdr:from>
    <xdr:to>
      <xdr:col>67</xdr:col>
      <xdr:colOff>101600</xdr:colOff>
      <xdr:row>98</xdr:row>
      <xdr:rowOff>164650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155777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87899</xdr:rowOff>
    </xdr:from>
    <xdr:to>
      <xdr:col>116</xdr:col>
      <xdr:colOff>63500</xdr:colOff>
      <xdr:row>55</xdr:row>
      <xdr:rowOff>67051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346199"/>
          <a:ext cx="8382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27457</xdr:rowOff>
    </xdr:from>
    <xdr:to>
      <xdr:col>111</xdr:col>
      <xdr:colOff>177800</xdr:colOff>
      <xdr:row>54</xdr:row>
      <xdr:rowOff>87899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285757"/>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135859</xdr:rowOff>
    </xdr:from>
    <xdr:to>
      <xdr:col>107</xdr:col>
      <xdr:colOff>50800</xdr:colOff>
      <xdr:row>54</xdr:row>
      <xdr:rowOff>27457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222709"/>
          <a:ext cx="8890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32121</xdr:rowOff>
    </xdr:from>
    <xdr:to>
      <xdr:col>102</xdr:col>
      <xdr:colOff>114300</xdr:colOff>
      <xdr:row>53</xdr:row>
      <xdr:rowOff>135859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118971"/>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16251</xdr:rowOff>
    </xdr:from>
    <xdr:to>
      <xdr:col>116</xdr:col>
      <xdr:colOff>114300</xdr:colOff>
      <xdr:row>55</xdr:row>
      <xdr:rowOff>117851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4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39128</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2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37099</xdr:rowOff>
    </xdr:from>
    <xdr:to>
      <xdr:col>112</xdr:col>
      <xdr:colOff>38100</xdr:colOff>
      <xdr:row>54</xdr:row>
      <xdr:rowOff>138699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2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155226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07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148107</xdr:rowOff>
    </xdr:from>
    <xdr:to>
      <xdr:col>107</xdr:col>
      <xdr:colOff>101600</xdr:colOff>
      <xdr:row>54</xdr:row>
      <xdr:rowOff>78257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94784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0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85059</xdr:rowOff>
    </xdr:from>
    <xdr:to>
      <xdr:col>102</xdr:col>
      <xdr:colOff>165100</xdr:colOff>
      <xdr:row>54</xdr:row>
      <xdr:rowOff>15209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31736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152771</xdr:rowOff>
    </xdr:from>
    <xdr:to>
      <xdr:col>98</xdr:col>
      <xdr:colOff>38100</xdr:colOff>
      <xdr:row>53</xdr:row>
      <xdr:rowOff>82921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99448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130823</xdr:rowOff>
    </xdr:from>
    <xdr:to>
      <xdr:col>116</xdr:col>
      <xdr:colOff>63500</xdr:colOff>
      <xdr:row>73</xdr:row>
      <xdr:rowOff>106210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475223"/>
          <a:ext cx="838200" cy="1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130823</xdr:rowOff>
    </xdr:from>
    <xdr:to>
      <xdr:col>111</xdr:col>
      <xdr:colOff>177800</xdr:colOff>
      <xdr:row>73</xdr:row>
      <xdr:rowOff>11799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75223"/>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11799</xdr:rowOff>
    </xdr:from>
    <xdr:to>
      <xdr:col>107</xdr:col>
      <xdr:colOff>50800</xdr:colOff>
      <xdr:row>73</xdr:row>
      <xdr:rowOff>48603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52764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48603</xdr:rowOff>
    </xdr:from>
    <xdr:to>
      <xdr:col>102</xdr:col>
      <xdr:colOff>114300</xdr:colOff>
      <xdr:row>73</xdr:row>
      <xdr:rowOff>100876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6445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55410</xdr:rowOff>
    </xdr:from>
    <xdr:to>
      <xdr:col>116</xdr:col>
      <xdr:colOff>114300</xdr:colOff>
      <xdr:row>73</xdr:row>
      <xdr:rowOff>157010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78287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80023</xdr:rowOff>
    </xdr:from>
    <xdr:to>
      <xdr:col>112</xdr:col>
      <xdr:colOff>38100</xdr:colOff>
      <xdr:row>73</xdr:row>
      <xdr:rowOff>10173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26700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9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132449</xdr:rowOff>
    </xdr:from>
    <xdr:to>
      <xdr:col>107</xdr:col>
      <xdr:colOff>101600</xdr:colOff>
      <xdr:row>73</xdr:row>
      <xdr:rowOff>62599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79126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169253</xdr:rowOff>
    </xdr:from>
    <xdr:to>
      <xdr:col>102</xdr:col>
      <xdr:colOff>165100</xdr:colOff>
      <xdr:row>73</xdr:row>
      <xdr:rowOff>99403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115930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50076</xdr:rowOff>
    </xdr:from>
    <xdr:to>
      <xdr:col>98</xdr:col>
      <xdr:colOff>38100</xdr:colOff>
      <xdr:row>73</xdr:row>
      <xdr:rowOff>151676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168203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130,446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14,031</a:t>
          </a:r>
          <a:r>
            <a:rPr kumimoji="1" lang="ja-JP" altLang="en-US" sz="1300">
              <a:latin typeface="ＭＳ Ｐゴシック" panose="020B0600070205080204" pitchFamily="50" charset="-128"/>
              <a:ea typeface="ＭＳ Ｐゴシック" panose="020B0600070205080204" pitchFamily="50" charset="-128"/>
            </a:rPr>
            <a:t>円の増加となっている。これは、人事院勧告に伴う給料表の改定や会計年度任用職員に対する勤勉手当の支給開始などが主な要因である。なお、類似団体と比較して高い水準にある理由は、本市が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％、県内１位の広大な面積を有しており、旧町村単位に４つの行政局を配置していることなどから、人口当たりの職員数が多いためである。</a:t>
          </a:r>
        </a:p>
        <a:p>
          <a:r>
            <a:rPr kumimoji="1" lang="ja-JP" altLang="en-US" sz="1300">
              <a:latin typeface="ＭＳ Ｐゴシック" panose="020B0600070205080204" pitchFamily="50" charset="-128"/>
              <a:ea typeface="ＭＳ Ｐゴシック" panose="020B0600070205080204" pitchFamily="50" charset="-128"/>
            </a:rPr>
            <a:t>　物件費の増加は、地籍調査事業や情報教育の推進に係る事業費の増加が主な要因である。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68,037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107,896</a:t>
          </a:r>
          <a:r>
            <a:rPr kumimoji="1" lang="ja-JP" altLang="en-US" sz="1300">
              <a:latin typeface="ＭＳ Ｐゴシック" panose="020B0600070205080204" pitchFamily="50" charset="-128"/>
              <a:ea typeface="ＭＳ Ｐゴシック" panose="020B0600070205080204" pitchFamily="50" charset="-128"/>
            </a:rPr>
            <a:t>円の減少となっている。これは、前年度が、新庁舎整備事業に伴う事業費の増加などにより大きく増加していたが主な要因である。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80645</xdr:rowOff>
    </xdr:from>
    <xdr:to>
      <xdr:col>24</xdr:col>
      <xdr:colOff>63500</xdr:colOff>
      <xdr:row>36</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2845"/>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76454</xdr:rowOff>
    </xdr:from>
    <xdr:to>
      <xdr:col>19</xdr:col>
      <xdr:colOff>177800</xdr:colOff>
      <xdr:row>36</xdr:row>
      <xdr:rowOff>117983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865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21209</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340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36</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01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29845</xdr:rowOff>
    </xdr:from>
    <xdr:to>
      <xdr:col>24</xdr:col>
      <xdr:colOff>114300</xdr:colOff>
      <xdr:row>36</xdr:row>
      <xdr:rowOff>131445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67183</xdr:rowOff>
    </xdr:from>
    <xdr:to>
      <xdr:col>20</xdr:col>
      <xdr:colOff>38100</xdr:colOff>
      <xdr:row>36</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141859</xdr:rowOff>
    </xdr:from>
    <xdr:to>
      <xdr:col>10</xdr:col>
      <xdr:colOff>165100</xdr:colOff>
      <xdr:row>36</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38608</xdr:rowOff>
    </xdr:from>
    <xdr:to>
      <xdr:col>6</xdr:col>
      <xdr:colOff>38100</xdr:colOff>
      <xdr:row>35</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147600</xdr:rowOff>
    </xdr:from>
    <xdr:to>
      <xdr:col>24</xdr:col>
      <xdr:colOff>63500</xdr:colOff>
      <xdr:row>56</xdr:row>
      <xdr:rowOff>93866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34450"/>
          <a:ext cx="838200" cy="4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147600</xdr:rowOff>
    </xdr:from>
    <xdr:to>
      <xdr:col>19</xdr:col>
      <xdr:colOff>177800</xdr:colOff>
      <xdr:row>56</xdr:row>
      <xdr:rowOff>90204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34450"/>
          <a:ext cx="889000" cy="4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21207</xdr:rowOff>
    </xdr:from>
    <xdr:to>
      <xdr:col>15</xdr:col>
      <xdr:colOff>50800</xdr:colOff>
      <xdr:row>56</xdr:row>
      <xdr:rowOff>90204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2407"/>
          <a:ext cx="889000" cy="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36340</xdr:rowOff>
    </xdr:from>
    <xdr:to>
      <xdr:col>10</xdr:col>
      <xdr:colOff>114300</xdr:colOff>
      <xdr:row>56</xdr:row>
      <xdr:rowOff>21207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4640"/>
          <a:ext cx="8890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43066</xdr:rowOff>
    </xdr:from>
    <xdr:to>
      <xdr:col>24</xdr:col>
      <xdr:colOff>114300</xdr:colOff>
      <xdr:row>56</xdr:row>
      <xdr:rowOff>144666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21493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96800</xdr:rowOff>
    </xdr:from>
    <xdr:to>
      <xdr:col>20</xdr:col>
      <xdr:colOff>38100</xdr:colOff>
      <xdr:row>54</xdr:row>
      <xdr:rowOff>26950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43477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39404</xdr:rowOff>
    </xdr:from>
    <xdr:to>
      <xdr:col>15</xdr:col>
      <xdr:colOff>101600</xdr:colOff>
      <xdr:row>56</xdr:row>
      <xdr:rowOff>141004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132131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141857</xdr:rowOff>
    </xdr:from>
    <xdr:to>
      <xdr:col>10</xdr:col>
      <xdr:colOff>165100</xdr:colOff>
      <xdr:row>56</xdr:row>
      <xdr:rowOff>72007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88534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156990</xdr:rowOff>
    </xdr:from>
    <xdr:to>
      <xdr:col>6</xdr:col>
      <xdr:colOff>38100</xdr:colOff>
      <xdr:row>54</xdr:row>
      <xdr:rowOff>87140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78267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1212</xdr:rowOff>
    </xdr:from>
    <xdr:to>
      <xdr:col>24</xdr:col>
      <xdr:colOff>63500</xdr:colOff>
      <xdr:row>74</xdr:row>
      <xdr:rowOff>68790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88512"/>
          <a:ext cx="838200" cy="6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68790</xdr:rowOff>
    </xdr:from>
    <xdr:to>
      <xdr:col>19</xdr:col>
      <xdr:colOff>177800</xdr:colOff>
      <xdr:row>75</xdr:row>
      <xdr:rowOff>123382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6090"/>
          <a:ext cx="889000" cy="2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131688</xdr:rowOff>
    </xdr:from>
    <xdr:to>
      <xdr:col>15</xdr:col>
      <xdr:colOff>50800</xdr:colOff>
      <xdr:row>75</xdr:row>
      <xdr:rowOff>123382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8988"/>
          <a:ext cx="889000" cy="1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131688</xdr:rowOff>
    </xdr:from>
    <xdr:to>
      <xdr:col>10</xdr:col>
      <xdr:colOff>114300</xdr:colOff>
      <xdr:row>76</xdr:row>
      <xdr:rowOff>151870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8988"/>
          <a:ext cx="889000" cy="3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121862</xdr:rowOff>
    </xdr:from>
    <xdr:to>
      <xdr:col>24</xdr:col>
      <xdr:colOff>114300</xdr:colOff>
      <xdr:row>74</xdr:row>
      <xdr:rowOff>52012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17990</xdr:rowOff>
    </xdr:from>
    <xdr:to>
      <xdr:col>20</xdr:col>
      <xdr:colOff>38100</xdr:colOff>
      <xdr:row>74</xdr:row>
      <xdr:rowOff>119590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136117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72582</xdr:rowOff>
    </xdr:from>
    <xdr:to>
      <xdr:col>15</xdr:col>
      <xdr:colOff>101600</xdr:colOff>
      <xdr:row>76</xdr:row>
      <xdr:rowOff>2732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19259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80888</xdr:rowOff>
    </xdr:from>
    <xdr:to>
      <xdr:col>10</xdr:col>
      <xdr:colOff>165100</xdr:colOff>
      <xdr:row>75</xdr:row>
      <xdr:rowOff>11038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27565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4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101070</xdr:rowOff>
    </xdr:from>
    <xdr:to>
      <xdr:col>6</xdr:col>
      <xdr:colOff>38100</xdr:colOff>
      <xdr:row>77</xdr:row>
      <xdr:rowOff>31220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47748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146558</xdr:rowOff>
    </xdr:from>
    <xdr:to>
      <xdr:col>24</xdr:col>
      <xdr:colOff>63500</xdr:colOff>
      <xdr:row>94</xdr:row>
      <xdr:rowOff>26848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91408"/>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26848</xdr:rowOff>
    </xdr:from>
    <xdr:to>
      <xdr:col>19</xdr:col>
      <xdr:colOff>177800</xdr:colOff>
      <xdr:row>94</xdr:row>
      <xdr:rowOff>53232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43148"/>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53232</xdr:rowOff>
    </xdr:from>
    <xdr:to>
      <xdr:col>15</xdr:col>
      <xdr:colOff>50800</xdr:colOff>
      <xdr:row>94</xdr:row>
      <xdr:rowOff>73216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9532"/>
          <a:ext cx="8890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146977</xdr:rowOff>
    </xdr:from>
    <xdr:to>
      <xdr:col>10</xdr:col>
      <xdr:colOff>114300</xdr:colOff>
      <xdr:row>94</xdr:row>
      <xdr:rowOff>73216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920377"/>
          <a:ext cx="889000" cy="2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95758</xdr:rowOff>
    </xdr:from>
    <xdr:to>
      <xdr:col>24</xdr:col>
      <xdr:colOff>114300</xdr:colOff>
      <xdr:row>94</xdr:row>
      <xdr:rowOff>25908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118635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147498</xdr:rowOff>
    </xdr:from>
    <xdr:to>
      <xdr:col>20</xdr:col>
      <xdr:colOff>38100</xdr:colOff>
      <xdr:row>94</xdr:row>
      <xdr:rowOff>77648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94175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2432</xdr:rowOff>
    </xdr:from>
    <xdr:to>
      <xdr:col>15</xdr:col>
      <xdr:colOff>101600</xdr:colOff>
      <xdr:row>94</xdr:row>
      <xdr:rowOff>104032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120559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22416</xdr:rowOff>
    </xdr:from>
    <xdr:to>
      <xdr:col>10</xdr:col>
      <xdr:colOff>165100</xdr:colOff>
      <xdr:row>94</xdr:row>
      <xdr:rowOff>124016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140543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96177</xdr:rowOff>
    </xdr:from>
    <xdr:to>
      <xdr:col>6</xdr:col>
      <xdr:colOff>38100</xdr:colOff>
      <xdr:row>93</xdr:row>
      <xdr:rowOff>26327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42854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6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72753</xdr:rowOff>
    </xdr:from>
    <xdr:to>
      <xdr:col>55</xdr:col>
      <xdr:colOff>0</xdr:colOff>
      <xdr:row>39</xdr:row>
      <xdr:rowOff>75365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59303"/>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72753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0238"/>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51853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302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33565</xdr:rowOff>
    </xdr:from>
    <xdr:to>
      <xdr:col>41</xdr:col>
      <xdr:colOff>50800</xdr:colOff>
      <xdr:row>39</xdr:row>
      <xdr:rowOff>51853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011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24565</xdr:rowOff>
    </xdr:from>
    <xdr:to>
      <xdr:col>55</xdr:col>
      <xdr:colOff>50800</xdr:colOff>
      <xdr:row>39</xdr:row>
      <xdr:rowOff>126165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110942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6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21953</xdr:rowOff>
    </xdr:from>
    <xdr:to>
      <xdr:col>50</xdr:col>
      <xdr:colOff>165100</xdr:colOff>
      <xdr:row>39</xdr:row>
      <xdr:rowOff>123553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114680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85615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1053</xdr:rowOff>
    </xdr:from>
    <xdr:to>
      <xdr:col>41</xdr:col>
      <xdr:colOff>101600</xdr:colOff>
      <xdr:row>39</xdr:row>
      <xdr:rowOff>102653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93780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154215</xdr:rowOff>
    </xdr:from>
    <xdr:to>
      <xdr:col>36</xdr:col>
      <xdr:colOff>165100</xdr:colOff>
      <xdr:row>39</xdr:row>
      <xdr:rowOff>84365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75492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1969</xdr:rowOff>
    </xdr:from>
    <xdr:to>
      <xdr:col>55</xdr:col>
      <xdr:colOff>0</xdr:colOff>
      <xdr:row>56</xdr:row>
      <xdr:rowOff>52408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03169"/>
          <a:ext cx="8382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52408</xdr:rowOff>
    </xdr:from>
    <xdr:to>
      <xdr:col>50</xdr:col>
      <xdr:colOff>114300</xdr:colOff>
      <xdr:row>56</xdr:row>
      <xdr:rowOff>72067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5360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63429</xdr:rowOff>
    </xdr:from>
    <xdr:to>
      <xdr:col>45</xdr:col>
      <xdr:colOff>177800</xdr:colOff>
      <xdr:row>56</xdr:row>
      <xdr:rowOff>72067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64629"/>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30348</xdr:rowOff>
    </xdr:from>
    <xdr:to>
      <xdr:col>41</xdr:col>
      <xdr:colOff>50800</xdr:colOff>
      <xdr:row>56</xdr:row>
      <xdr:rowOff>63429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31548"/>
          <a:ext cx="889000" cy="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122619</xdr:rowOff>
    </xdr:from>
    <xdr:to>
      <xdr:col>55</xdr:col>
      <xdr:colOff>50800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145496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1608</xdr:rowOff>
    </xdr:from>
    <xdr:to>
      <xdr:col>50</xdr:col>
      <xdr:colOff>165100</xdr:colOff>
      <xdr:row>56</xdr:row>
      <xdr:rowOff>103208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21267</xdr:rowOff>
    </xdr:from>
    <xdr:to>
      <xdr:col>46</xdr:col>
      <xdr:colOff>38100</xdr:colOff>
      <xdr:row>56</xdr:row>
      <xdr:rowOff>122867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139394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12629</xdr:rowOff>
    </xdr:from>
    <xdr:to>
      <xdr:col>41</xdr:col>
      <xdr:colOff>101600</xdr:colOff>
      <xdr:row>56</xdr:row>
      <xdr:rowOff>114229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130756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150998</xdr:rowOff>
    </xdr:from>
    <xdr:to>
      <xdr:col>36</xdr:col>
      <xdr:colOff>165100</xdr:colOff>
      <xdr:row>56</xdr:row>
      <xdr:rowOff>81148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97675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80493</xdr:rowOff>
    </xdr:from>
    <xdr:to>
      <xdr:col>55</xdr:col>
      <xdr:colOff>0</xdr:colOff>
      <xdr:row>77</xdr:row>
      <xdr:rowOff>102972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214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105163</xdr:rowOff>
    </xdr:from>
    <xdr:to>
      <xdr:col>50</xdr:col>
      <xdr:colOff>114300</xdr:colOff>
      <xdr:row>77</xdr:row>
      <xdr:rowOff>80493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35363"/>
          <a:ext cx="889000" cy="1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94838</xdr:rowOff>
    </xdr:from>
    <xdr:to>
      <xdr:col>45</xdr:col>
      <xdr:colOff>177800</xdr:colOff>
      <xdr:row>76</xdr:row>
      <xdr:rowOff>105163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25038"/>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94838</xdr:rowOff>
    </xdr:from>
    <xdr:to>
      <xdr:col>41</xdr:col>
      <xdr:colOff>50800</xdr:colOff>
      <xdr:row>76</xdr:row>
      <xdr:rowOff>137128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25038"/>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52172</xdr:rowOff>
    </xdr:from>
    <xdr:to>
      <xdr:col>55</xdr:col>
      <xdr:colOff>50800</xdr:colOff>
      <xdr:row>77</xdr:row>
      <xdr:rowOff>153772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29693</xdr:rowOff>
    </xdr:from>
    <xdr:to>
      <xdr:col>50</xdr:col>
      <xdr:colOff>165100</xdr:colOff>
      <xdr:row>77</xdr:row>
      <xdr:rowOff>131293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54363</xdr:rowOff>
    </xdr:from>
    <xdr:to>
      <xdr:col>46</xdr:col>
      <xdr:colOff>38100</xdr:colOff>
      <xdr:row>76</xdr:row>
      <xdr:rowOff>155963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44038</xdr:rowOff>
    </xdr:from>
    <xdr:to>
      <xdr:col>41</xdr:col>
      <xdr:colOff>101600</xdr:colOff>
      <xdr:row>76</xdr:row>
      <xdr:rowOff>145638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136765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86328</xdr:rowOff>
    </xdr:from>
    <xdr:to>
      <xdr:col>36</xdr:col>
      <xdr:colOff>165100</xdr:colOff>
      <xdr:row>77</xdr:row>
      <xdr:rowOff>16478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33005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151130</xdr:rowOff>
    </xdr:from>
    <xdr:to>
      <xdr:col>55</xdr:col>
      <xdr:colOff>0</xdr:colOff>
      <xdr:row>96</xdr:row>
      <xdr:rowOff>158739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10330"/>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151130</xdr:rowOff>
    </xdr:from>
    <xdr:to>
      <xdr:col>50</xdr:col>
      <xdr:colOff>114300</xdr:colOff>
      <xdr:row>96</xdr:row>
      <xdr:rowOff>165123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10330"/>
          <a:ext cx="889000" cy="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148321</xdr:rowOff>
    </xdr:from>
    <xdr:to>
      <xdr:col>45</xdr:col>
      <xdr:colOff>177800</xdr:colOff>
      <xdr:row>96</xdr:row>
      <xdr:rowOff>165123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36071"/>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138818</xdr:rowOff>
    </xdr:from>
    <xdr:to>
      <xdr:col>41</xdr:col>
      <xdr:colOff>50800</xdr:colOff>
      <xdr:row>95</xdr:row>
      <xdr:rowOff>148321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255118"/>
          <a:ext cx="889000" cy="18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107939</xdr:rowOff>
    </xdr:from>
    <xdr:to>
      <xdr:col>55</xdr:col>
      <xdr:colOff>50800</xdr:colOff>
      <xdr:row>97</xdr:row>
      <xdr:rowOff>38089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6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86366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100330</xdr:rowOff>
    </xdr:from>
    <xdr:to>
      <xdr:col>50</xdr:col>
      <xdr:colOff>165100</xdr:colOff>
      <xdr:row>97</xdr:row>
      <xdr:rowOff>30480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114323</xdr:rowOff>
    </xdr:from>
    <xdr:to>
      <xdr:col>46</xdr:col>
      <xdr:colOff>38100</xdr:colOff>
      <xdr:row>97</xdr:row>
      <xdr:rowOff>44473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35600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97521</xdr:rowOff>
    </xdr:from>
    <xdr:to>
      <xdr:col>41</xdr:col>
      <xdr:colOff>101600</xdr:colOff>
      <xdr:row>96</xdr:row>
      <xdr:rowOff>27671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44198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88018</xdr:rowOff>
    </xdr:from>
    <xdr:to>
      <xdr:col>36</xdr:col>
      <xdr:colOff>165100</xdr:colOff>
      <xdr:row>95</xdr:row>
      <xdr:rowOff>18168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34695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93332</xdr:rowOff>
    </xdr:from>
    <xdr:to>
      <xdr:col>85</xdr:col>
      <xdr:colOff>127000</xdr:colOff>
      <xdr:row>34</xdr:row>
      <xdr:rowOff>141529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22632"/>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141529</xdr:rowOff>
    </xdr:from>
    <xdr:to>
      <xdr:col>81</xdr:col>
      <xdr:colOff>50800</xdr:colOff>
      <xdr:row>35</xdr:row>
      <xdr:rowOff>1169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7082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53632</xdr:rowOff>
    </xdr:from>
    <xdr:to>
      <xdr:col>76</xdr:col>
      <xdr:colOff>114300</xdr:colOff>
      <xdr:row>35</xdr:row>
      <xdr:rowOff>1169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882932"/>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33325</xdr:rowOff>
    </xdr:from>
    <xdr:to>
      <xdr:col>71</xdr:col>
      <xdr:colOff>177800</xdr:colOff>
      <xdr:row>34</xdr:row>
      <xdr:rowOff>53632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519725"/>
          <a:ext cx="889000" cy="3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42532</xdr:rowOff>
    </xdr:from>
    <xdr:to>
      <xdr:col>85</xdr:col>
      <xdr:colOff>177800</xdr:colOff>
      <xdr:row>34</xdr:row>
      <xdr:rowOff>144132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65409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90729</xdr:rowOff>
    </xdr:from>
    <xdr:to>
      <xdr:col>81</xdr:col>
      <xdr:colOff>101600</xdr:colOff>
      <xdr:row>35</xdr:row>
      <xdr:rowOff>20879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37406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121819</xdr:rowOff>
    </xdr:from>
    <xdr:to>
      <xdr:col>76</xdr:col>
      <xdr:colOff>165100</xdr:colOff>
      <xdr:row>35</xdr:row>
      <xdr:rowOff>51969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68496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2832</xdr:rowOff>
    </xdr:from>
    <xdr:to>
      <xdr:col>72</xdr:col>
      <xdr:colOff>38100</xdr:colOff>
      <xdr:row>34</xdr:row>
      <xdr:rowOff>104432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8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120959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6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153975</xdr:rowOff>
    </xdr:from>
    <xdr:to>
      <xdr:col>67</xdr:col>
      <xdr:colOff>101600</xdr:colOff>
      <xdr:row>32</xdr:row>
      <xdr:rowOff>84125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4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100652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2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27960</xdr:rowOff>
    </xdr:from>
    <xdr:to>
      <xdr:col>85</xdr:col>
      <xdr:colOff>127000</xdr:colOff>
      <xdr:row>56</xdr:row>
      <xdr:rowOff>98027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57710"/>
          <a:ext cx="838200" cy="24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98027</xdr:rowOff>
    </xdr:from>
    <xdr:to>
      <xdr:col>81</xdr:col>
      <xdr:colOff>50800</xdr:colOff>
      <xdr:row>56</xdr:row>
      <xdr:rowOff>152776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99227"/>
          <a:ext cx="889000" cy="5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152776</xdr:rowOff>
    </xdr:from>
    <xdr:to>
      <xdr:col>76</xdr:col>
      <xdr:colOff>114300</xdr:colOff>
      <xdr:row>57</xdr:row>
      <xdr:rowOff>89088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53976"/>
          <a:ext cx="889000" cy="10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19891</xdr:rowOff>
    </xdr:from>
    <xdr:to>
      <xdr:col>71</xdr:col>
      <xdr:colOff>177800</xdr:colOff>
      <xdr:row>57</xdr:row>
      <xdr:rowOff>89088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21091"/>
          <a:ext cx="889000" cy="2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148610</xdr:rowOff>
    </xdr:from>
    <xdr:to>
      <xdr:col>85</xdr:col>
      <xdr:colOff>177800</xdr:colOff>
      <xdr:row>55</xdr:row>
      <xdr:rowOff>78760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127037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47227</xdr:rowOff>
    </xdr:from>
    <xdr:to>
      <xdr:col>81</xdr:col>
      <xdr:colOff>101600</xdr:colOff>
      <xdr:row>56</xdr:row>
      <xdr:rowOff>148827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101976</xdr:rowOff>
    </xdr:from>
    <xdr:to>
      <xdr:col>76</xdr:col>
      <xdr:colOff>165100</xdr:colOff>
      <xdr:row>57</xdr:row>
      <xdr:rowOff>32126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23253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38288</xdr:rowOff>
    </xdr:from>
    <xdr:to>
      <xdr:col>72</xdr:col>
      <xdr:colOff>38100</xdr:colOff>
      <xdr:row>57</xdr:row>
      <xdr:rowOff>139888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140541</xdr:rowOff>
    </xdr:from>
    <xdr:to>
      <xdr:col>67</xdr:col>
      <xdr:colOff>101600</xdr:colOff>
      <xdr:row>56</xdr:row>
      <xdr:rowOff>70691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87218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140843</xdr:rowOff>
    </xdr:from>
    <xdr:to>
      <xdr:col>85</xdr:col>
      <xdr:colOff>127000</xdr:colOff>
      <xdr:row>79</xdr:row>
      <xdr:rowOff>14067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3943"/>
          <a:ext cx="8382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140843</xdr:rowOff>
    </xdr:from>
    <xdr:to>
      <xdr:col>81</xdr:col>
      <xdr:colOff>50800</xdr:colOff>
      <xdr:row>79</xdr:row>
      <xdr:rowOff>53925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3943"/>
          <a:ext cx="8890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6818</xdr:rowOff>
    </xdr:from>
    <xdr:to>
      <xdr:col>76</xdr:col>
      <xdr:colOff>114300</xdr:colOff>
      <xdr:row>79</xdr:row>
      <xdr:rowOff>53925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1368"/>
          <a:ext cx="8890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131144</xdr:rowOff>
    </xdr:from>
    <xdr:to>
      <xdr:col>71</xdr:col>
      <xdr:colOff>177800</xdr:colOff>
      <xdr:row>79</xdr:row>
      <xdr:rowOff>6818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424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134717</xdr:rowOff>
    </xdr:from>
    <xdr:to>
      <xdr:col>85</xdr:col>
      <xdr:colOff>177800</xdr:colOff>
      <xdr:row>79</xdr:row>
      <xdr:rowOff>64867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90043</xdr:rowOff>
    </xdr:from>
    <xdr:to>
      <xdr:col>81</xdr:col>
      <xdr:colOff>101600</xdr:colOff>
      <xdr:row>79</xdr:row>
      <xdr:rowOff>20193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36720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3125</xdr:rowOff>
    </xdr:from>
    <xdr:to>
      <xdr:col>76</xdr:col>
      <xdr:colOff>165100</xdr:colOff>
      <xdr:row>79</xdr:row>
      <xdr:rowOff>104725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95852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127468</xdr:rowOff>
    </xdr:from>
    <xdr:to>
      <xdr:col>72</xdr:col>
      <xdr:colOff>38100</xdr:colOff>
      <xdr:row>79</xdr:row>
      <xdr:rowOff>57618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48745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9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80344</xdr:rowOff>
    </xdr:from>
    <xdr:to>
      <xdr:col>67</xdr:col>
      <xdr:colOff>101600</xdr:colOff>
      <xdr:row>79</xdr:row>
      <xdr:rowOff>10494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27021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22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109003</xdr:rowOff>
    </xdr:from>
    <xdr:to>
      <xdr:col>85</xdr:col>
      <xdr:colOff>127000</xdr:colOff>
      <xdr:row>93</xdr:row>
      <xdr:rowOff>118849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53853"/>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109003</xdr:rowOff>
    </xdr:from>
    <xdr:to>
      <xdr:col>81</xdr:col>
      <xdr:colOff>50800</xdr:colOff>
      <xdr:row>94</xdr:row>
      <xdr:rowOff>22428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53853"/>
          <a:ext cx="8890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22428</xdr:rowOff>
    </xdr:from>
    <xdr:to>
      <xdr:col>76</xdr:col>
      <xdr:colOff>114300</xdr:colOff>
      <xdr:row>94</xdr:row>
      <xdr:rowOff>68018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38728"/>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168715</xdr:rowOff>
    </xdr:from>
    <xdr:to>
      <xdr:col>71</xdr:col>
      <xdr:colOff>177800</xdr:colOff>
      <xdr:row>94</xdr:row>
      <xdr:rowOff>68018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13565"/>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68049</xdr:rowOff>
    </xdr:from>
    <xdr:to>
      <xdr:col>85</xdr:col>
      <xdr:colOff>177800</xdr:colOff>
      <xdr:row>93</xdr:row>
      <xdr:rowOff>169649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90926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58203</xdr:rowOff>
    </xdr:from>
    <xdr:to>
      <xdr:col>81</xdr:col>
      <xdr:colOff>101600</xdr:colOff>
      <xdr:row>93</xdr:row>
      <xdr:rowOff>159803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4880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143078</xdr:rowOff>
    </xdr:from>
    <xdr:to>
      <xdr:col>76</xdr:col>
      <xdr:colOff>165100</xdr:colOff>
      <xdr:row>94</xdr:row>
      <xdr:rowOff>73228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89755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17218</xdr:rowOff>
    </xdr:from>
    <xdr:to>
      <xdr:col>72</xdr:col>
      <xdr:colOff>38100</xdr:colOff>
      <xdr:row>94</xdr:row>
      <xdr:rowOff>118818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135345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117915</xdr:rowOff>
    </xdr:from>
    <xdr:to>
      <xdr:col>67</xdr:col>
      <xdr:colOff>101600</xdr:colOff>
      <xdr:row>94</xdr:row>
      <xdr:rowOff>48065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64592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85,025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100,747</a:t>
          </a:r>
          <a:r>
            <a:rPr kumimoji="1" lang="ja-JP" altLang="en-US" sz="1300">
              <a:latin typeface="ＭＳ Ｐゴシック" panose="020B0600070205080204" pitchFamily="50" charset="-128"/>
              <a:ea typeface="ＭＳ Ｐゴシック" panose="020B0600070205080204" pitchFamily="50" charset="-128"/>
            </a:rPr>
            <a:t>円の減少となっている。これは、前年度が新庁舎整備事業により増加していたことなどが主な要因である。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237,722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6,208</a:t>
          </a:r>
          <a:r>
            <a:rPr kumimoji="1" lang="ja-JP" altLang="en-US" sz="1300">
              <a:latin typeface="ＭＳ Ｐゴシック" panose="020B0600070205080204" pitchFamily="50" charset="-128"/>
              <a:ea typeface="ＭＳ Ｐゴシック" panose="020B0600070205080204" pitchFamily="50" charset="-128"/>
            </a:rPr>
            <a:t>円の増加となっている。これは、介護給付などの障害者福祉経費や施設型給付費をはじめとする社会保障経費の増加などが主な要因である。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67,388</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10,565</a:t>
          </a:r>
          <a:r>
            <a:rPr kumimoji="1" lang="ja-JP" altLang="en-US" sz="1300">
              <a:latin typeface="ＭＳ Ｐゴシック" panose="020B0600070205080204" pitchFamily="50" charset="-128"/>
              <a:ea typeface="ＭＳ Ｐゴシック" panose="020B0600070205080204" pitchFamily="50" charset="-128"/>
            </a:rPr>
            <a:t>円の増加となっている。これは、田辺スポーツパーク陸上競技場の改修や情報教育に係る遠隔合同教育実施のための機器整備などが主な要因である。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財政調整基金残高は、横ばいであるものの、分母となる標準財政規模が増加したことにより、前年度と比較して</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16.79</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実質収支額は、公債費の繰上償還を実施したことなどから減少し、前年度と比較して</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6.80</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今後、公共施設の老朽化に伴う維持管理経費の増加など、厳しい財政運営が見込まれることから、人件費や公債費の抑制など、更なる財政健全化に取り組む必要がある。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駐車場事業特別会計は赤字での推移となっており、木材加工事業特別会計は令和４年度から赤字となっていたが、令和６年度では黒字に転じている。一般会計等の他の会計は黒字で推移している。</a:t>
          </a:r>
        </a:p>
        <a:p>
          <a:r>
            <a:rPr kumimoji="1" lang="ja-JP" altLang="en-US" sz="1400">
              <a:latin typeface="ＭＳ ゴシック" pitchFamily="49" charset="-128"/>
              <a:ea typeface="ＭＳ ゴシック" pitchFamily="49" charset="-128"/>
            </a:rPr>
            <a:t>　昨今の物価上昇などから今後も厳しい財政運営が予想されるため、安定財源の確保や歳出の削減等、財政基盤の強化に向けた積極的な取組が必要である。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47924448</v>
      </c>
      <c r="BO4" s="436"/>
      <c r="BP4" s="436"/>
      <c r="BQ4" s="436"/>
      <c r="BR4" s="436"/>
      <c r="BS4" s="436"/>
      <c r="BT4" s="436"/>
      <c r="BU4" s="437"/>
      <c r="BV4" s="435">
        <v>54295768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6.8</v>
      </c>
      <c r="CU4" s="576"/>
      <c r="CV4" s="576"/>
      <c r="CW4" s="576"/>
      <c r="CX4" s="576"/>
      <c r="CY4" s="576"/>
      <c r="CZ4" s="576"/>
      <c r="DA4" s="577"/>
      <c r="DB4" s="575">
        <v>7.5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45807592</v>
      </c>
      <c r="BO5" s="407"/>
      <c r="BP5" s="407"/>
      <c r="BQ5" s="407"/>
      <c r="BR5" s="407"/>
      <c r="BS5" s="407"/>
      <c r="BT5" s="407"/>
      <c r="BU5" s="408"/>
      <c r="BV5" s="406">
        <v>52176933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99.5</v>
      </c>
      <c r="CU5" s="404"/>
      <c r="CV5" s="404"/>
      <c r="CW5" s="404"/>
      <c r="CX5" s="404"/>
      <c r="CY5" s="404"/>
      <c r="CZ5" s="404"/>
      <c r="DA5" s="405"/>
      <c r="DB5" s="403">
        <v>98.7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2116856</v>
      </c>
      <c r="BO6" s="407"/>
      <c r="BP6" s="407"/>
      <c r="BQ6" s="407"/>
      <c r="BR6" s="407"/>
      <c r="BS6" s="407"/>
      <c r="BT6" s="407"/>
      <c r="BU6" s="408"/>
      <c r="BV6" s="406">
        <v>2118835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99.8</v>
      </c>
      <c r="CU6" s="550"/>
      <c r="CV6" s="550"/>
      <c r="CW6" s="550"/>
      <c r="CX6" s="550"/>
      <c r="CY6" s="550"/>
      <c r="CZ6" s="550"/>
      <c r="DA6" s="551"/>
      <c r="DB6" s="549">
        <v>99.3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468480</v>
      </c>
      <c r="BO7" s="407"/>
      <c r="BP7" s="407"/>
      <c r="BQ7" s="407"/>
      <c r="BR7" s="407"/>
      <c r="BS7" s="407"/>
      <c r="BT7" s="407"/>
      <c r="BU7" s="408"/>
      <c r="BV7" s="406">
        <v>324901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24224899</v>
      </c>
      <c r="CU7" s="407"/>
      <c r="CV7" s="407"/>
      <c r="CW7" s="407"/>
      <c r="CX7" s="407"/>
      <c r="CY7" s="407"/>
      <c r="CZ7" s="407"/>
      <c r="DA7" s="408"/>
      <c r="DB7" s="406">
        <v>23786148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1648376</v>
      </c>
      <c r="BO8" s="407"/>
      <c r="BP8" s="407"/>
      <c r="BQ8" s="407"/>
      <c r="BR8" s="407"/>
      <c r="BS8" s="407"/>
      <c r="BT8" s="407"/>
      <c r="BU8" s="408"/>
      <c r="BV8" s="406">
        <v>1793934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69870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-145558</v>
      </c>
      <c r="BO9" s="407"/>
      <c r="BP9" s="407"/>
      <c r="BQ9" s="407"/>
      <c r="BR9" s="407"/>
      <c r="BS9" s="407"/>
      <c r="BT9" s="407"/>
      <c r="BU9" s="408"/>
      <c r="BV9" s="406">
        <v>-313014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17.3</v>
      </c>
      <c r="CU9" s="404"/>
      <c r="CV9" s="404"/>
      <c r="CW9" s="404"/>
      <c r="CX9" s="404"/>
      <c r="CY9" s="404"/>
      <c r="CZ9" s="404"/>
      <c r="DA9" s="405"/>
      <c r="DB9" s="403">
        <v>17.8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74770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3037</v>
      </c>
      <c r="BO10" s="407"/>
      <c r="BP10" s="407"/>
      <c r="BQ10" s="407"/>
      <c r="BR10" s="407"/>
      <c r="BS10" s="407"/>
      <c r="BT10" s="407"/>
      <c r="BU10" s="408"/>
      <c r="BV10" s="406">
        <v>242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642906</v>
      </c>
      <c r="BO11" s="407"/>
      <c r="BP11" s="407"/>
      <c r="BQ11" s="407"/>
      <c r="BR11" s="407"/>
      <c r="BS11" s="407"/>
      <c r="BT11" s="407"/>
      <c r="BU11" s="408"/>
      <c r="BV11" s="406">
        <v>546020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67316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66884</v>
      </c>
      <c r="S13" s="494"/>
      <c r="T13" s="494"/>
      <c r="U13" s="494"/>
      <c r="V13" s="495"/>
      <c r="W13" s="496" t="s">
        <v>131</v>
      </c>
      <c r="X13" s="392"/>
      <c r="Y13" s="392"/>
      <c r="Z13" s="392"/>
      <c r="AA13" s="392"/>
      <c r="AB13" s="393"/>
      <c r="AC13" s="359">
        <v>3929</v>
      </c>
      <c r="AD13" s="360"/>
      <c r="AE13" s="360"/>
      <c r="AF13" s="360"/>
      <c r="AG13" s="361"/>
      <c r="AH13" s="359">
        <v>4349</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500385</v>
      </c>
      <c r="BO13" s="407"/>
      <c r="BP13" s="407"/>
      <c r="BQ13" s="407"/>
      <c r="BR13" s="407"/>
      <c r="BS13" s="407"/>
      <c r="BT13" s="407"/>
      <c r="BU13" s="408"/>
      <c r="BV13" s="406">
        <v>233248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68448</v>
      </c>
      <c r="S14" s="494"/>
      <c r="T14" s="494"/>
      <c r="U14" s="494"/>
      <c r="V14" s="495"/>
      <c r="W14" s="497"/>
      <c r="X14" s="395"/>
      <c r="Y14" s="395"/>
      <c r="Z14" s="395"/>
      <c r="AA14" s="395"/>
      <c r="AB14" s="396"/>
      <c r="AC14" s="486">
        <v>11.9</v>
      </c>
      <c r="AD14" s="487"/>
      <c r="AE14" s="487"/>
      <c r="AF14" s="487"/>
      <c r="AG14" s="488"/>
      <c r="AH14" s="486">
        <v>12.5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68059</v>
      </c>
      <c r="S15" s="494"/>
      <c r="T15" s="494"/>
      <c r="U15" s="494"/>
      <c r="V15" s="495"/>
      <c r="W15" s="496" t="s">
        <v>137</v>
      </c>
      <c r="X15" s="392"/>
      <c r="Y15" s="392"/>
      <c r="Z15" s="392"/>
      <c r="AA15" s="392"/>
      <c r="AB15" s="393"/>
      <c r="AC15" s="359">
        <v>6206</v>
      </c>
      <c r="AD15" s="360"/>
      <c r="AE15" s="360"/>
      <c r="AF15" s="360"/>
      <c r="AG15" s="361"/>
      <c r="AH15" s="359">
        <v>6631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8453501</v>
      </c>
      <c r="BO15" s="436"/>
      <c r="BP15" s="436"/>
      <c r="BQ15" s="436"/>
      <c r="BR15" s="436"/>
      <c r="BS15" s="436"/>
      <c r="BT15" s="436"/>
      <c r="BU15" s="437"/>
      <c r="BV15" s="435">
        <v>8479249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22099606</v>
      </c>
      <c r="BO16" s="407"/>
      <c r="BP16" s="407"/>
      <c r="BQ16" s="407"/>
      <c r="BR16" s="407"/>
      <c r="BS16" s="407"/>
      <c r="BT16" s="407"/>
      <c r="BU16" s="408"/>
      <c r="BV16" s="406">
        <v>21548285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22928</v>
      </c>
      <c r="AD17" s="360"/>
      <c r="AE17" s="360"/>
      <c r="AF17" s="360"/>
      <c r="AG17" s="361"/>
      <c r="AH17" s="359">
        <v>23867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10507487</v>
      </c>
      <c r="BO17" s="407"/>
      <c r="BP17" s="407"/>
      <c r="BQ17" s="407"/>
      <c r="BR17" s="407"/>
      <c r="BS17" s="407"/>
      <c r="BT17" s="407"/>
      <c r="BU17" s="408"/>
      <c r="BV17" s="406">
        <v>10584738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1026.8900000000001</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68.5</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24611673</v>
      </c>
      <c r="BO18" s="407"/>
      <c r="BP18" s="407"/>
      <c r="BQ18" s="407"/>
      <c r="BR18" s="407"/>
      <c r="BS18" s="407"/>
      <c r="BT18" s="407"/>
      <c r="BU18" s="408"/>
      <c r="BV18" s="406">
        <v>23584417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31441130</v>
      </c>
      <c r="BO19" s="407"/>
      <c r="BP19" s="407"/>
      <c r="BQ19" s="407"/>
      <c r="BR19" s="407"/>
      <c r="BS19" s="407"/>
      <c r="BT19" s="407"/>
      <c r="BU19" s="408"/>
      <c r="BV19" s="406">
        <v>31311098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31215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48124938</v>
      </c>
      <c r="BO22" s="436"/>
      <c r="BP22" s="436"/>
      <c r="BQ22" s="436"/>
      <c r="BR22" s="436"/>
      <c r="BS22" s="436"/>
      <c r="BT22" s="436"/>
      <c r="BU22" s="437"/>
      <c r="BV22" s="435">
        <v>50497797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38286473</v>
      </c>
      <c r="BO23" s="407"/>
      <c r="BP23" s="407"/>
      <c r="BQ23" s="407"/>
      <c r="BR23" s="407"/>
      <c r="BS23" s="407"/>
      <c r="BT23" s="407"/>
      <c r="BU23" s="408"/>
      <c r="BV23" s="406">
        <v>40012214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8800</v>
      </c>
      <c r="R24" s="360"/>
      <c r="S24" s="360"/>
      <c r="T24" s="360"/>
      <c r="U24" s="360"/>
      <c r="V24" s="361"/>
      <c r="W24" s="449"/>
      <c r="X24" s="386"/>
      <c r="Y24" s="387"/>
      <c r="Z24" s="362" t="s">
        <v>161</v>
      </c>
      <c r="AA24" s="363"/>
      <c r="AB24" s="363"/>
      <c r="AC24" s="363"/>
      <c r="AD24" s="363"/>
      <c r="AE24" s="363"/>
      <c r="AF24" s="363"/>
      <c r="AG24" s="364"/>
      <c r="AH24" s="359">
        <v>817</v>
      </c>
      <c r="AI24" s="360"/>
      <c r="AJ24" s="360"/>
      <c r="AK24" s="360"/>
      <c r="AL24" s="361"/>
      <c r="AM24" s="359">
        <v>2600511</v>
      </c>
      <c r="AN24" s="360"/>
      <c r="AO24" s="360"/>
      <c r="AP24" s="360"/>
      <c r="AQ24" s="360"/>
      <c r="AR24" s="361"/>
      <c r="AS24" s="359">
        <v>3183</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36991960</v>
      </c>
      <c r="BO24" s="407"/>
      <c r="BP24" s="407"/>
      <c r="BQ24" s="407"/>
      <c r="BR24" s="407"/>
      <c r="BS24" s="407"/>
      <c r="BT24" s="407"/>
      <c r="BU24" s="408"/>
      <c r="BV24" s="406">
        <v>37449124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2</v>
      </c>
      <c r="M25" s="360"/>
      <c r="N25" s="360"/>
      <c r="O25" s="360"/>
      <c r="P25" s="361"/>
      <c r="Q25" s="359">
        <v>7320</v>
      </c>
      <c r="R25" s="360"/>
      <c r="S25" s="360"/>
      <c r="T25" s="360"/>
      <c r="U25" s="360"/>
      <c r="V25" s="361"/>
      <c r="W25" s="449"/>
      <c r="X25" s="386"/>
      <c r="Y25" s="387"/>
      <c r="Z25" s="362" t="s">
        <v>164</v>
      </c>
      <c r="AA25" s="363"/>
      <c r="AB25" s="363"/>
      <c r="AC25" s="363"/>
      <c r="AD25" s="363"/>
      <c r="AE25" s="363"/>
      <c r="AF25" s="363"/>
      <c r="AG25" s="364"/>
      <c r="AH25" s="359">
        <v>158</v>
      </c>
      <c r="AI25" s="360"/>
      <c r="AJ25" s="360"/>
      <c r="AK25" s="360"/>
      <c r="AL25" s="361"/>
      <c r="AM25" s="359">
        <v>509866</v>
      </c>
      <c r="AN25" s="360"/>
      <c r="AO25" s="360"/>
      <c r="AP25" s="360"/>
      <c r="AQ25" s="360"/>
      <c r="AR25" s="361"/>
      <c r="AS25" s="359">
        <v>3227</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6413375</v>
      </c>
      <c r="BO25" s="436"/>
      <c r="BP25" s="436"/>
      <c r="BQ25" s="436"/>
      <c r="BR25" s="436"/>
      <c r="BS25" s="436"/>
      <c r="BT25" s="436"/>
      <c r="BU25" s="437"/>
      <c r="BV25" s="435">
        <v>4238581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6600</v>
      </c>
      <c r="R26" s="360"/>
      <c r="S26" s="360"/>
      <c r="T26" s="360"/>
      <c r="U26" s="360"/>
      <c r="V26" s="361"/>
      <c r="W26" s="449"/>
      <c r="X26" s="386"/>
      <c r="Y26" s="387"/>
      <c r="Z26" s="362" t="s">
        <v>167</v>
      </c>
      <c r="AA26" s="417"/>
      <c r="AB26" s="417"/>
      <c r="AC26" s="417"/>
      <c r="AD26" s="417"/>
      <c r="AE26" s="417"/>
      <c r="AF26" s="417"/>
      <c r="AG26" s="418"/>
      <c r="AH26" s="359">
        <v>12</v>
      </c>
      <c r="AI26" s="360"/>
      <c r="AJ26" s="360"/>
      <c r="AK26" s="360"/>
      <c r="AL26" s="361"/>
      <c r="AM26" s="359">
        <v>42864</v>
      </c>
      <c r="AN26" s="360"/>
      <c r="AO26" s="360"/>
      <c r="AP26" s="360"/>
      <c r="AQ26" s="360"/>
      <c r="AR26" s="361"/>
      <c r="AS26" s="359">
        <v>3572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5350</v>
      </c>
      <c r="R27" s="360"/>
      <c r="S27" s="360"/>
      <c r="T27" s="360"/>
      <c r="U27" s="360"/>
      <c r="V27" s="361"/>
      <c r="W27" s="449"/>
      <c r="X27" s="386"/>
      <c r="Y27" s="387"/>
      <c r="Z27" s="362" t="s">
        <v>170</v>
      </c>
      <c r="AA27" s="363"/>
      <c r="AB27" s="363"/>
      <c r="AC27" s="363"/>
      <c r="AD27" s="363"/>
      <c r="AE27" s="363"/>
      <c r="AF27" s="363"/>
      <c r="AG27" s="364"/>
      <c r="AH27" s="359">
        <v>27</v>
      </c>
      <c r="AI27" s="360"/>
      <c r="AJ27" s="360"/>
      <c r="AK27" s="360"/>
      <c r="AL27" s="361"/>
      <c r="AM27" s="359">
        <v>90473</v>
      </c>
      <c r="AN27" s="360"/>
      <c r="AO27" s="360"/>
      <c r="AP27" s="360"/>
      <c r="AQ27" s="360"/>
      <c r="AR27" s="361"/>
      <c r="AS27" s="359">
        <v>3351</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310830</v>
      </c>
      <c r="BO27" s="441"/>
      <c r="BP27" s="441"/>
      <c r="BQ27" s="441"/>
      <c r="BR27" s="441"/>
      <c r="BS27" s="441"/>
      <c r="BT27" s="441"/>
      <c r="BU27" s="442"/>
      <c r="BV27" s="440">
        <v>310643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4750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4068283</v>
      </c>
      <c r="BO28" s="436"/>
      <c r="BP28" s="436"/>
      <c r="BQ28" s="436"/>
      <c r="BR28" s="436"/>
      <c r="BS28" s="436"/>
      <c r="BT28" s="436"/>
      <c r="BU28" s="437"/>
      <c r="BV28" s="435">
        <v>4065246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18</v>
      </c>
      <c r="M29" s="360"/>
      <c r="N29" s="360"/>
      <c r="O29" s="360"/>
      <c r="P29" s="361"/>
      <c r="Q29" s="359">
        <v>4300</v>
      </c>
      <c r="R29" s="360"/>
      <c r="S29" s="360"/>
      <c r="T29" s="360"/>
      <c r="U29" s="360"/>
      <c r="V29" s="361"/>
      <c r="W29" s="450"/>
      <c r="X29" s="451"/>
      <c r="Y29" s="452"/>
      <c r="Z29" s="362" t="s">
        <v>176</v>
      </c>
      <c r="AA29" s="363"/>
      <c r="AB29" s="363"/>
      <c r="AC29" s="363"/>
      <c r="AD29" s="363"/>
      <c r="AE29" s="363"/>
      <c r="AF29" s="363"/>
      <c r="AG29" s="364"/>
      <c r="AH29" s="359">
        <v>844</v>
      </c>
      <c r="AI29" s="360"/>
      <c r="AJ29" s="360"/>
      <c r="AK29" s="360"/>
      <c r="AL29" s="361"/>
      <c r="AM29" s="359">
        <v>2690984</v>
      </c>
      <c r="AN29" s="360"/>
      <c r="AO29" s="360"/>
      <c r="AP29" s="360"/>
      <c r="AQ29" s="360"/>
      <c r="AR29" s="361"/>
      <c r="AS29" s="359">
        <v>3188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10169302</v>
      </c>
      <c r="BO29" s="407"/>
      <c r="BP29" s="407"/>
      <c r="BQ29" s="407"/>
      <c r="BR29" s="407"/>
      <c r="BS29" s="407"/>
      <c r="BT29" s="407"/>
      <c r="BU29" s="408"/>
      <c r="BV29" s="406">
        <v>10458070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8228081</v>
      </c>
      <c r="BO30" s="441"/>
      <c r="BP30" s="441"/>
      <c r="BQ30" s="441"/>
      <c r="BR30" s="441"/>
      <c r="BS30" s="441"/>
      <c r="BT30" s="441"/>
      <c r="BU30" s="442"/>
      <c r="BV30" s="440">
        <v>8712579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IF('各会計、関係団体の財政状況及び健全化判断比率'!B35="","",'各会計、関係団体の財政状況及び健全化判断比率'!B35)</f>
        <v>分譲宅地造成事業特別会計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公立紀南病院組合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田辺市土地開発公社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国民健康保険事業特別会計（直営診療施設勘定）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紀南地方老人福祉施設組合（普通会計）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一般財団法人龍神村開発公社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木材加工事業特別会計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紀南地方老人福祉施設組合（公営企業会計）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有限会社龍神温泉元湯</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和歌山県市町村総合事務組合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南紀みらい株式会社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8</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和歌山地方税回収機構</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田辺周辺広域市町村圏組合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紀南地方児童福祉施設組合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紀南学園事務組合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和歌山県後期高齢者医療広域連合（普通会計）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和歌山県後期高齢者医療広域連合（特別会計）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0dFvNP+lLrAumc/ns4RDs0P+eEmSZqPwlx0zpuqAzsOhIMmL3IQ/O3lDUHkxjtyY0tRTttaMIgqGOnh0rjuo0A==" saltValue="a2uVSjNQxZi3uroAkPp3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t="s">
        <v>536</v>
      </c>
      <c r="G34" s="33" t="s">
        <v>537</v>
      </c>
      <c r="H34" s="33" t="s">
        <v>537</v>
      </c>
      <c r="I34" s="33" t="s">
        <v>538</v>
      </c>
      <c r="J34" s="34" t="s">
        <v>539</v>
      </c>
      <c r="K34" s="22"/>
      <c r="L34" s="22"/>
      <c r="M34" s="22"/>
      <c r="N34" s="22"/>
      <c r="O34" s="22"/>
      <c r="P34" s="22"/>
    </row>
    <row r="35" spans="1:16" ht="39" customHeight="1" x14ac:dyDescent="0.15">
      <c r="A35" s="22"/>
      <c r="B35" s="35"/>
      <c r="C35" s="1132" t="s">
        <v>540</v>
      </c>
      <c r="D35" s="1132"/>
      <c r="E35" s="1133"/>
      <c r="F35" s="36">
        <v>11.18</v>
      </c>
      <c r="G35" s="37">
        <v>12.19</v>
      </c>
      <c r="H35" s="37">
        <v>12.62</v>
      </c>
      <c r="I35" s="37">
        <v>12.83</v>
      </c>
      <c r="J35" s="38">
        <v>13.1</v>
      </c>
      <c r="K35" s="22"/>
      <c r="L35" s="22"/>
      <c r="M35" s="22"/>
      <c r="N35" s="22"/>
      <c r="O35" s="22"/>
      <c r="P35" s="22"/>
    </row>
    <row r="36" spans="1:16" ht="39" customHeight="1" x14ac:dyDescent="0.15">
      <c r="A36" s="22"/>
      <c r="B36" s="35"/>
      <c r="C36" s="1132" t="s">
        <v>541</v>
      </c>
      <c r="D36" s="1132"/>
      <c r="E36" s="1133"/>
      <c r="F36" s="36">
        <v>8.8699999999999992</v>
      </c>
      <c r="G36" s="37">
        <v>9.36</v>
      </c>
      <c r="H36" s="37">
        <v>8.92</v>
      </c>
      <c r="I36" s="37">
        <v>7.54</v>
      </c>
      <c r="J36" s="38">
        <v>6.57</v>
      </c>
      <c r="K36" s="22"/>
      <c r="L36" s="22"/>
      <c r="M36" s="22"/>
      <c r="N36" s="22"/>
      <c r="O36" s="22"/>
      <c r="P36" s="22"/>
    </row>
    <row r="37" spans="1:16" ht="39" customHeight="1" x14ac:dyDescent="0.15">
      <c r="A37" s="22"/>
      <c r="B37" s="35"/>
      <c r="C37" s="1132" t="s">
        <v>542</v>
      </c>
      <c r="D37" s="1132"/>
      <c r="E37" s="1133"/>
      <c r="F37" s="36">
        <v>0.62</v>
      </c>
      <c r="G37" s="37">
        <v>0.61</v>
      </c>
      <c r="H37" s="37">
        <v>0.62</v>
      </c>
      <c r="I37" s="37">
        <v>0.63</v>
      </c>
      <c r="J37" s="38">
        <v>0.62</v>
      </c>
      <c r="K37" s="22"/>
      <c r="L37" s="22"/>
      <c r="M37" s="22"/>
      <c r="N37" s="22"/>
      <c r="O37" s="22"/>
      <c r="P37" s="22"/>
    </row>
    <row r="38" spans="1:16" ht="39" customHeight="1" x14ac:dyDescent="0.15">
      <c r="A38" s="22"/>
      <c r="B38" s="35"/>
      <c r="C38" s="1132" t="s">
        <v>543</v>
      </c>
      <c r="D38" s="1132"/>
      <c r="E38" s="1133"/>
      <c r="F38" s="36">
        <v>0.68</v>
      </c>
      <c r="G38" s="37">
        <v>0.73</v>
      </c>
      <c r="H38" s="37">
        <v>1.3</v>
      </c>
      <c r="I38" s="37">
        <v>1.66</v>
      </c>
      <c r="J38" s="38">
        <v>0.34</v>
      </c>
      <c r="K38" s="22"/>
      <c r="L38" s="22"/>
      <c r="M38" s="22"/>
      <c r="N38" s="22"/>
      <c r="O38" s="22"/>
      <c r="P38" s="22"/>
    </row>
    <row r="39" spans="1:16" ht="39" customHeight="1" x14ac:dyDescent="0.15">
      <c r="A39" s="22"/>
      <c r="B39" s="35"/>
      <c r="C39" s="1132" t="s">
        <v>544</v>
      </c>
      <c r="D39" s="1132"/>
      <c r="E39" s="1133"/>
      <c r="F39" s="36">
        <v>1.51</v>
      </c>
      <c r="G39" s="37">
        <v>1.1599999999999999</v>
      </c>
      <c r="H39" s="37">
        <v>0.49</v>
      </c>
      <c r="I39" s="37">
        <v>0.27</v>
      </c>
      <c r="J39" s="38">
        <v>0.26</v>
      </c>
      <c r="K39" s="22"/>
      <c r="L39" s="22"/>
      <c r="M39" s="22"/>
      <c r="N39" s="22"/>
      <c r="O39" s="22"/>
      <c r="P39" s="22"/>
    </row>
    <row r="40" spans="1:16" ht="39" customHeight="1" x14ac:dyDescent="0.15">
      <c r="A40" s="22"/>
      <c r="B40" s="35"/>
      <c r="C40" s="1132" t="s">
        <v>545</v>
      </c>
      <c r="D40" s="1132"/>
      <c r="E40" s="1133"/>
      <c r="F40" s="36">
        <v>0.02</v>
      </c>
      <c r="G40" s="37">
        <v>0.1</v>
      </c>
      <c r="H40" s="37" t="s">
        <v>546</v>
      </c>
      <c r="I40" s="37" t="s">
        <v>547</v>
      </c>
      <c r="J40" s="38">
        <v>0.22</v>
      </c>
      <c r="K40" s="22"/>
      <c r="L40" s="22"/>
      <c r="M40" s="22"/>
      <c r="N40" s="22"/>
      <c r="O40" s="22"/>
      <c r="P40" s="22"/>
    </row>
    <row r="41" spans="1:16" ht="39" customHeight="1" x14ac:dyDescent="0.15">
      <c r="A41" s="22"/>
      <c r="B41" s="35"/>
      <c r="C41" s="1132" t="s">
        <v>548</v>
      </c>
      <c r="D41" s="1132"/>
      <c r="E41" s="1133"/>
      <c r="F41" s="36" t="s">
        <v>491</v>
      </c>
      <c r="G41" s="37" t="s">
        <v>491</v>
      </c>
      <c r="H41" s="37" t="s">
        <v>491</v>
      </c>
      <c r="I41" s="37" t="s">
        <v>491</v>
      </c>
      <c r="J41" s="38">
        <v>7.0000000000000007E-2</v>
      </c>
      <c r="K41" s="22"/>
      <c r="L41" s="22"/>
      <c r="M41" s="22"/>
      <c r="N41" s="22"/>
      <c r="O41" s="22"/>
      <c r="P41" s="22"/>
    </row>
    <row r="42" spans="1:16" ht="39" customHeight="1" x14ac:dyDescent="0.15">
      <c r="A42" s="22"/>
      <c r="B42" s="39"/>
      <c r="C42" s="1132" t="s">
        <v>549</v>
      </c>
      <c r="D42" s="1132"/>
      <c r="E42" s="1133"/>
      <c r="F42" s="36" t="s">
        <v>550</v>
      </c>
      <c r="G42" s="37" t="s">
        <v>491</v>
      </c>
      <c r="H42" s="37" t="s">
        <v>491</v>
      </c>
      <c r="I42" s="37" t="s">
        <v>491</v>
      </c>
      <c r="J42" s="38" t="s">
        <v>491</v>
      </c>
      <c r="K42" s="22"/>
      <c r="L42" s="22"/>
      <c r="M42" s="22"/>
      <c r="N42" s="22"/>
      <c r="O42" s="22"/>
      <c r="P42" s="22"/>
    </row>
    <row r="43" spans="1:16" ht="39" customHeight="1" thickBot="1" x14ac:dyDescent="0.2">
      <c r="A43" s="22"/>
      <c r="B43" s="40"/>
      <c r="C43" s="1134" t="s">
        <v>551</v>
      </c>
      <c r="D43" s="1134"/>
      <c r="E43" s="1135"/>
      <c r="F43" s="41">
        <v>0.03</v>
      </c>
      <c r="G43" s="42">
        <v>0.03</v>
      </c>
      <c r="H43" s="42">
        <v>0.04</v>
      </c>
      <c r="I43" s="42">
        <v>0.04</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KxPJCTkt+wnZrYyJke73evLrD6yVcoFGEDEyQSocX05M/y7qnWDev1pgQhBjTIX5WULGZ0TjfXH+aE5PcKIWw==" saltValue="jmru4eTntXl0tKdjKYw+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5664</v>
      </c>
      <c r="L45" s="58">
        <v>5271</v>
      </c>
      <c r="M45" s="58">
        <v>5373</v>
      </c>
      <c r="N45" s="58">
        <v>5085</v>
      </c>
      <c r="O45" s="59">
        <v>4861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580</v>
      </c>
      <c r="L48" s="62">
        <v>605</v>
      </c>
      <c r="M48" s="62">
        <v>597</v>
      </c>
      <c r="N48" s="62">
        <v>606</v>
      </c>
      <c r="O48" s="63">
        <v>536</v>
      </c>
      <c r="P48" s="46"/>
      <c r="Q48" s="46"/>
      <c r="R48" s="46"/>
      <c r="S48" s="46"/>
      <c r="T48" s="46"/>
      <c r="U48" s="46"/>
    </row>
    <row r="49" spans="1:21" ht="30.75" customHeight="1" x14ac:dyDescent="0.15">
      <c r="A49" s="46"/>
      <c r="B49" s="1163"/>
      <c r="C49" s="1164"/>
      <c r="D49" s="60"/>
      <c r="E49" s="1140" t="s">
        <v>14</v>
      </c>
      <c r="F49" s="1140"/>
      <c r="G49" s="1140"/>
      <c r="H49" s="1140"/>
      <c r="I49" s="1140"/>
      <c r="J49" s="1141"/>
      <c r="K49" s="61">
        <v>417</v>
      </c>
      <c r="L49" s="62">
        <v>439</v>
      </c>
      <c r="M49" s="62">
        <v>448</v>
      </c>
      <c r="N49" s="62">
        <v>457</v>
      </c>
      <c r="O49" s="63">
        <v>438</v>
      </c>
      <c r="P49" s="46"/>
      <c r="Q49" s="46"/>
      <c r="R49" s="46"/>
      <c r="S49" s="46"/>
      <c r="T49" s="46"/>
      <c r="U49" s="46"/>
    </row>
    <row r="50" spans="1:21" ht="30.75" customHeight="1" x14ac:dyDescent="0.15">
      <c r="A50" s="46"/>
      <c r="B50" s="1163"/>
      <c r="C50" s="1164"/>
      <c r="D50" s="60"/>
      <c r="E50" s="1140" t="s">
        <v>15</v>
      </c>
      <c r="F50" s="1140"/>
      <c r="G50" s="1140"/>
      <c r="H50" s="1140"/>
      <c r="I50" s="1140"/>
      <c r="J50" s="1141"/>
      <c r="K50" s="61">
        <v>7</v>
      </c>
      <c r="L50" s="62">
        <v>6</v>
      </c>
      <c r="M50" s="62">
        <v>6</v>
      </c>
      <c r="N50" s="62">
        <v>5</v>
      </c>
      <c r="O50" s="63">
        <v>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4992</v>
      </c>
      <c r="L52" s="62">
        <v>4742</v>
      </c>
      <c r="M52" s="62">
        <v>4749</v>
      </c>
      <c r="N52" s="62">
        <v>4467</v>
      </c>
      <c r="O52" s="63">
        <v>4370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1676</v>
      </c>
      <c r="L53" s="67">
        <v>1579</v>
      </c>
      <c r="M53" s="67">
        <v>1675</v>
      </c>
      <c r="N53" s="67">
        <v>1686</v>
      </c>
      <c r="O53" s="68">
        <v>1470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znckET2tduP0VsZ6507onKkknRLSqW4I+PBzZf7L+8EbykEzt0hEKo0eZDPmpQ9ZB7VVQ2v5PCvO4NM4MhfNA==" saltValue="28V1Q7NC0BFWBia9+lyl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50150</v>
      </c>
      <c r="J41" s="331">
        <v>49902</v>
      </c>
      <c r="K41" s="331">
        <v>47697</v>
      </c>
      <c r="L41" s="331">
        <v>50498</v>
      </c>
      <c r="M41" s="332">
        <v>48125</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4855</v>
      </c>
      <c r="J43" s="334">
        <v>5136</v>
      </c>
      <c r="K43" s="334">
        <v>4822</v>
      </c>
      <c r="L43" s="334">
        <v>4745</v>
      </c>
      <c r="M43" s="335">
        <v>4297</v>
      </c>
    </row>
    <row r="44" spans="2:13" ht="27.75" customHeight="1" x14ac:dyDescent="0.15">
      <c r="B44" s="1171"/>
      <c r="C44" s="1172"/>
      <c r="D44" s="104"/>
      <c r="E44" s="1175" t="s">
        <v>34</v>
      </c>
      <c r="F44" s="1175"/>
      <c r="G44" s="1175"/>
      <c r="H44" s="1176"/>
      <c r="I44" s="333">
        <v>2499</v>
      </c>
      <c r="J44" s="334">
        <v>2318</v>
      </c>
      <c r="K44" s="334">
        <v>2153</v>
      </c>
      <c r="L44" s="334">
        <v>2032</v>
      </c>
      <c r="M44" s="335">
        <v>1816</v>
      </c>
    </row>
    <row r="45" spans="2:13" ht="27.75" customHeight="1" x14ac:dyDescent="0.15">
      <c r="B45" s="1171"/>
      <c r="C45" s="1172"/>
      <c r="D45" s="104"/>
      <c r="E45" s="1175" t="s">
        <v>35</v>
      </c>
      <c r="F45" s="1175"/>
      <c r="G45" s="1175"/>
      <c r="H45" s="1176"/>
      <c r="I45" s="333">
        <v>5531</v>
      </c>
      <c r="J45" s="334">
        <v>5305</v>
      </c>
      <c r="K45" s="334">
        <v>5099</v>
      </c>
      <c r="L45" s="334">
        <v>5129</v>
      </c>
      <c r="M45" s="335">
        <v>5724</v>
      </c>
    </row>
    <row r="46" spans="2:13" ht="27.75" customHeight="1" x14ac:dyDescent="0.15">
      <c r="B46" s="1171"/>
      <c r="C46" s="1172"/>
      <c r="D46" s="105"/>
      <c r="E46" s="1175" t="s">
        <v>36</v>
      </c>
      <c r="F46" s="1175"/>
      <c r="G46" s="1175"/>
      <c r="H46" s="1176"/>
      <c r="I46" s="333">
        <v>488</v>
      </c>
      <c r="J46" s="334">
        <v>358</v>
      </c>
      <c r="K46" s="334">
        <v>320</v>
      </c>
      <c r="L46" s="334">
        <v>245</v>
      </c>
      <c r="M46" s="335">
        <v>194</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21140</v>
      </c>
      <c r="J50" s="334">
        <v>23177</v>
      </c>
      <c r="K50" s="334">
        <v>23532</v>
      </c>
      <c r="L50" s="334">
        <v>21653</v>
      </c>
      <c r="M50" s="335">
        <v>21143</v>
      </c>
    </row>
    <row r="51" spans="2:13" ht="27.75" customHeight="1" x14ac:dyDescent="0.15">
      <c r="B51" s="1171"/>
      <c r="C51" s="1172"/>
      <c r="D51" s="104"/>
      <c r="E51" s="1175" t="s">
        <v>42</v>
      </c>
      <c r="F51" s="1175"/>
      <c r="G51" s="1175"/>
      <c r="H51" s="1176"/>
      <c r="I51" s="333">
        <v>2150</v>
      </c>
      <c r="J51" s="334">
        <v>2139</v>
      </c>
      <c r="K51" s="334">
        <v>1997</v>
      </c>
      <c r="L51" s="334">
        <v>2322</v>
      </c>
      <c r="M51" s="335">
        <v>2318</v>
      </c>
    </row>
    <row r="52" spans="2:13" ht="27.75" customHeight="1" x14ac:dyDescent="0.15">
      <c r="B52" s="1173"/>
      <c r="C52" s="1174"/>
      <c r="D52" s="104"/>
      <c r="E52" s="1175" t="s">
        <v>43</v>
      </c>
      <c r="F52" s="1175"/>
      <c r="G52" s="1175"/>
      <c r="H52" s="1176"/>
      <c r="I52" s="333">
        <v>41491</v>
      </c>
      <c r="J52" s="334">
        <v>40327</v>
      </c>
      <c r="K52" s="334">
        <v>38542</v>
      </c>
      <c r="L52" s="334">
        <v>40942</v>
      </c>
      <c r="M52" s="335">
        <v>38878</v>
      </c>
    </row>
    <row r="53" spans="2:13" ht="27.75" customHeight="1" thickBot="1" x14ac:dyDescent="0.2">
      <c r="B53" s="1177" t="s">
        <v>19</v>
      </c>
      <c r="C53" s="1178"/>
      <c r="D53" s="108"/>
      <c r="E53" s="1179" t="s">
        <v>44</v>
      </c>
      <c r="F53" s="1179"/>
      <c r="G53" s="1179"/>
      <c r="H53" s="1180"/>
      <c r="I53" s="336">
        <v>-1258</v>
      </c>
      <c r="J53" s="337">
        <v>-2624</v>
      </c>
      <c r="K53" s="337">
        <v>-3979</v>
      </c>
      <c r="L53" s="337">
        <v>-2268</v>
      </c>
      <c r="M53" s="338">
        <v>-2183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Gn1Wvb7a0BvMT+K0cXxqJf7EKLwTnAdFl3P3YSas0UKrw5yw0uI/IpDsu1DE3hRrNWzClPGkwWdmg5ea/SC1A==" saltValue="lBqxDzaJF/H4VuM9yB4O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4065</v>
      </c>
      <c r="G55" s="339">
        <v>4065</v>
      </c>
      <c r="H55" s="340">
        <v>4068</v>
      </c>
    </row>
    <row r="56" spans="2:8" ht="52.5" customHeight="1" x14ac:dyDescent="0.15">
      <c r="B56" s="120"/>
      <c r="C56" s="1198" t="s">
        <v>47</v>
      </c>
      <c r="D56" s="1198"/>
      <c r="E56" s="1199"/>
      <c r="F56" s="341">
        <v>10449</v>
      </c>
      <c r="G56" s="341">
        <v>10458</v>
      </c>
      <c r="H56" s="342">
        <v>10169</v>
      </c>
    </row>
    <row r="57" spans="2:8" ht="53.25" customHeight="1" x14ac:dyDescent="0.15">
      <c r="B57" s="120"/>
      <c r="C57" s="1200" t="s">
        <v>48</v>
      </c>
      <c r="D57" s="1200"/>
      <c r="E57" s="1201"/>
      <c r="F57" s="343">
        <v>10547</v>
      </c>
      <c r="G57" s="343">
        <v>8713</v>
      </c>
      <c r="H57" s="344">
        <v>8228</v>
      </c>
    </row>
    <row r="58" spans="2:8" ht="45.75" customHeight="1" x14ac:dyDescent="0.15">
      <c r="B58" s="121"/>
      <c r="C58" s="1188" t="s">
        <v>579</v>
      </c>
      <c r="D58" s="1189"/>
      <c r="E58" s="1190"/>
      <c r="F58" s="345">
        <v>3666</v>
      </c>
      <c r="G58" s="345">
        <v>3666</v>
      </c>
      <c r="H58" s="346">
        <v>3667</v>
      </c>
    </row>
    <row r="59" spans="2:8" ht="45.75" customHeight="1" x14ac:dyDescent="0.15">
      <c r="B59" s="121"/>
      <c r="C59" s="1188" t="s">
        <v>580</v>
      </c>
      <c r="D59" s="1189"/>
      <c r="E59" s="1190"/>
      <c r="F59" s="345">
        <v>954</v>
      </c>
      <c r="G59" s="345">
        <v>904</v>
      </c>
      <c r="H59" s="346">
        <v>861</v>
      </c>
    </row>
    <row r="60" spans="2:8" ht="45.75" customHeight="1" x14ac:dyDescent="0.15">
      <c r="B60" s="121"/>
      <c r="C60" s="1188" t="s">
        <v>581</v>
      </c>
      <c r="D60" s="1189"/>
      <c r="E60" s="1190"/>
      <c r="F60" s="345">
        <v>828</v>
      </c>
      <c r="G60" s="345">
        <v>828</v>
      </c>
      <c r="H60" s="346">
        <v>828</v>
      </c>
    </row>
    <row r="61" spans="2:8" ht="45.75" customHeight="1" x14ac:dyDescent="0.15">
      <c r="B61" s="121"/>
      <c r="C61" s="1188" t="s">
        <v>582</v>
      </c>
      <c r="D61" s="1189"/>
      <c r="E61" s="1190"/>
      <c r="F61" s="345">
        <v>756</v>
      </c>
      <c r="G61" s="345">
        <v>756</v>
      </c>
      <c r="H61" s="346">
        <v>743</v>
      </c>
    </row>
    <row r="62" spans="2:8" ht="45.75" customHeight="1" thickBot="1" x14ac:dyDescent="0.2">
      <c r="B62" s="122"/>
      <c r="C62" s="1191" t="s">
        <v>583</v>
      </c>
      <c r="D62" s="1192"/>
      <c r="E62" s="1193"/>
      <c r="F62" s="347">
        <v>578</v>
      </c>
      <c r="G62" s="347">
        <v>581</v>
      </c>
      <c r="H62" s="348">
        <v>582</v>
      </c>
    </row>
    <row r="63" spans="2:8" ht="52.5" customHeight="1" thickBot="1" x14ac:dyDescent="0.2">
      <c r="B63" s="123"/>
      <c r="C63" s="1194" t="s">
        <v>49</v>
      </c>
      <c r="D63" s="1194"/>
      <c r="E63" s="1195"/>
      <c r="F63" s="349">
        <v>25061</v>
      </c>
      <c r="G63" s="349">
        <v>23236</v>
      </c>
      <c r="H63" s="350">
        <v>22466</v>
      </c>
    </row>
    <row r="64" spans="2:8" x14ac:dyDescent="0.15"/>
  </sheetData>
  <sheetProtection algorithmName="SHA-512" hashValue="YD5HbJ2cHR1gZ6yyJhz2uIAwOrsWn3Vd/jvFdf/+67jZNlabkFCFX/dEEHAaMi8yFh3mbpMddn0+UZ5KBiC0nA==" saltValue="gxah51tQUG0t8pdBwVK7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109194</v>
      </c>
      <c r="E3" s="142"/>
      <c r="F3" s="143">
        <v>70329</v>
      </c>
      <c r="G3" s="144"/>
      <c r="H3" s="145"/>
    </row>
    <row r="4" spans="1:8" x14ac:dyDescent="0.15">
      <c r="A4" s="146"/>
      <c r="B4" s="147"/>
      <c r="C4" s="148"/>
      <c r="D4" s="149">
        <v>59762</v>
      </c>
      <c r="E4" s="150"/>
      <c r="F4" s="151">
        <v>39403</v>
      </c>
      <c r="G4" s="152"/>
      <c r="H4" s="153"/>
    </row>
    <row r="5" spans="1:8" x14ac:dyDescent="0.15">
      <c r="A5" s="134" t="s">
        <v>523</v>
      </c>
      <c r="B5" s="139"/>
      <c r="C5" s="140"/>
      <c r="D5" s="141">
        <v>81076</v>
      </c>
      <c r="E5" s="142"/>
      <c r="F5" s="143">
        <v>71871</v>
      </c>
      <c r="G5" s="144"/>
      <c r="H5" s="145"/>
    </row>
    <row r="6" spans="1:8" x14ac:dyDescent="0.15">
      <c r="A6" s="146"/>
      <c r="B6" s="147"/>
      <c r="C6" s="148"/>
      <c r="D6" s="149">
        <v>49761</v>
      </c>
      <c r="E6" s="150"/>
      <c r="F6" s="151">
        <v>38232</v>
      </c>
      <c r="G6" s="152"/>
      <c r="H6" s="153"/>
    </row>
    <row r="7" spans="1:8" x14ac:dyDescent="0.15">
      <c r="A7" s="134" t="s">
        <v>524</v>
      </c>
      <c r="B7" s="139"/>
      <c r="C7" s="140"/>
      <c r="D7" s="141">
        <v>62392</v>
      </c>
      <c r="E7" s="142"/>
      <c r="F7" s="143">
        <v>71807</v>
      </c>
      <c r="G7" s="144"/>
      <c r="H7" s="145"/>
    </row>
    <row r="8" spans="1:8" x14ac:dyDescent="0.15">
      <c r="A8" s="146"/>
      <c r="B8" s="147"/>
      <c r="C8" s="148"/>
      <c r="D8" s="149">
        <v>48514</v>
      </c>
      <c r="E8" s="150"/>
      <c r="F8" s="151">
        <v>37333</v>
      </c>
      <c r="G8" s="152"/>
      <c r="H8" s="153"/>
    </row>
    <row r="9" spans="1:8" x14ac:dyDescent="0.15">
      <c r="A9" s="134" t="s">
        <v>525</v>
      </c>
      <c r="B9" s="139"/>
      <c r="C9" s="140"/>
      <c r="D9" s="141">
        <v>175933</v>
      </c>
      <c r="E9" s="142"/>
      <c r="F9" s="143">
        <v>80821</v>
      </c>
      <c r="G9" s="144"/>
      <c r="H9" s="145"/>
    </row>
    <row r="10" spans="1:8" x14ac:dyDescent="0.15">
      <c r="A10" s="146"/>
      <c r="B10" s="147"/>
      <c r="C10" s="148"/>
      <c r="D10" s="149">
        <v>150193</v>
      </c>
      <c r="E10" s="150"/>
      <c r="F10" s="151">
        <v>49586</v>
      </c>
      <c r="G10" s="152"/>
      <c r="H10" s="153"/>
    </row>
    <row r="11" spans="1:8" x14ac:dyDescent="0.15">
      <c r="A11" s="134" t="s">
        <v>526</v>
      </c>
      <c r="B11" s="139"/>
      <c r="C11" s="140"/>
      <c r="D11" s="141">
        <v>68037</v>
      </c>
      <c r="E11" s="142"/>
      <c r="F11" s="143">
        <v>79840</v>
      </c>
      <c r="G11" s="144"/>
      <c r="H11" s="145"/>
    </row>
    <row r="12" spans="1:8" x14ac:dyDescent="0.15">
      <c r="A12" s="146"/>
      <c r="B12" s="147"/>
      <c r="C12" s="154"/>
      <c r="D12" s="149">
        <v>42530</v>
      </c>
      <c r="E12" s="150"/>
      <c r="F12" s="151">
        <v>45238</v>
      </c>
      <c r="G12" s="152"/>
      <c r="H12" s="153"/>
    </row>
    <row r="13" spans="1:8" x14ac:dyDescent="0.15">
      <c r="A13" s="134"/>
      <c r="B13" s="139"/>
      <c r="C13" s="140"/>
      <c r="D13" s="141">
        <v>99326</v>
      </c>
      <c r="E13" s="142"/>
      <c r="F13" s="143">
        <v>74934</v>
      </c>
      <c r="G13" s="155"/>
      <c r="H13" s="145"/>
    </row>
    <row r="14" spans="1:8" x14ac:dyDescent="0.15">
      <c r="A14" s="146"/>
      <c r="B14" s="147"/>
      <c r="C14" s="148"/>
      <c r="D14" s="149">
        <v>70152</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6.95</v>
      </c>
      <c r="C19" s="156">
        <f>ROUND(VALUE(SUBSTITUTE(実質収支比率等に係る経年分析!G$48,"▲","-")),2)</f>
        <v>9.4700000000000006</v>
      </c>
      <c r="D19" s="156">
        <f>ROUND(VALUE(SUBSTITUTE(実質収支比率等に係る経年分析!H$48,"▲","-")),2)</f>
        <v>8.76</v>
      </c>
      <c r="E19" s="156">
        <f>ROUND(VALUE(SUBSTITUTE(実質収支比率等に係る経年分析!I$48,"▲","-")),2)</f>
        <v>7.54</v>
      </c>
      <c r="F19" s="156">
        <f>ROUND(VALUE(SUBSTITUTE(実質収支比率等に係る経年分析!J$48,"▲","-")),2)</f>
        <v>6.8</v>
      </c>
    </row>
    <row r="20" spans="1:11" x14ac:dyDescent="0.15">
      <c r="A20" s="156" t="s">
        <v>53</v>
      </c>
      <c r="B20" s="156">
        <f>ROUND(VALUE(SUBSTITUTE(実質収支比率等に係る経年分析!F$47,"▲","-")),2)</f>
        <v>14.8</v>
      </c>
      <c r="C20" s="156">
        <f>ROUND(VALUE(SUBSTITUTE(実質収支比率等に係る経年分析!G$47,"▲","-")),2)</f>
        <v>16.52</v>
      </c>
      <c r="D20" s="156">
        <f>ROUND(VALUE(SUBSTITUTE(実質収支比率等に係る経年分析!H$47,"▲","-")),2)</f>
        <v>16.899999999999999</v>
      </c>
      <c r="E20" s="156">
        <f>ROUND(VALUE(SUBSTITUTE(実質収支比率等に係る経年分析!I$47,"▲","-")),2)</f>
        <v>17.09</v>
      </c>
      <c r="F20" s="156">
        <f>ROUND(VALUE(SUBSTITUTE(実質収支比率等に係る経年分析!J$47,"▲","-")),2)</f>
        <v>16.79</v>
      </c>
    </row>
    <row r="21" spans="1:11" x14ac:dyDescent="0.15">
      <c r="A21" s="156" t="s">
        <v>54</v>
      </c>
      <c r="B21" s="156">
        <f>IF(ISNUMBER(VALUE(SUBSTITUTE(実質収支比率等に係る経年分析!F$49,"▲","-"))),ROUND(VALUE(SUBSTITUTE(実質収支比率等に係る経年分析!F$49,"▲","-")),2),NA())</f>
        <v>1.86</v>
      </c>
      <c r="C21" s="156">
        <f>IF(ISNUMBER(VALUE(SUBSTITUTE(実質収支比率等に係る経年分析!G$49,"▲","-"))),ROUND(VALUE(SUBSTITUTE(実質収支比率等に係る経年分析!G$49,"▲","-")),2),NA())</f>
        <v>4.7</v>
      </c>
      <c r="D21" s="156">
        <f>IF(ISNUMBER(VALUE(SUBSTITUTE(実質収支比率等に係る経年分析!H$49,"▲","-"))),ROUND(VALUE(SUBSTITUTE(実質収支比率等に係る経年分析!H$49,"▲","-")),2),NA())</f>
        <v>-0.89</v>
      </c>
      <c r="E21" s="156">
        <f>IF(ISNUMBER(VALUE(SUBSTITUTE(実質収支比率等に係る経年分析!I$49,"▲","-"))),ROUND(VALUE(SUBSTITUTE(実質収支比率等に係る経年分析!I$49,"▲","-")),2),NA())</f>
        <v>0.98</v>
      </c>
      <c r="F21" s="156">
        <f>IF(ISNUMBER(VALUE(SUBSTITUTE(実質収支比率等に係る経年分析!J$49,"▲","-"))),ROUND(VALUE(SUBSTITUTE(実質収支比率等に係る経年分析!J$49,"▲","-")),2),NA())</f>
        <v>2.0699999999999998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1.95</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下水道事業会計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15">
      <c r="A30" s="157" t="str">
        <f>IF(連結実質赤字比率に係る赤字・黒字の構成分析!C$40="",NA(),連結実質赤字比率に係る赤字・黒字の構成分析!C$40)</f>
        <v>木材加工事業特別会計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f>IF(ROUND(VALUE(SUBSTITUTE(連結実質赤字比率に係る赤字・黒字の構成分析!H$40,"▲", "-")), 2) &lt; 0, ABS(ROUND(VALUE(SUBSTITUTE(連結実質赤字比率に係る赤字・黒字の構成分析!H$40,"▲", "-")), 2)), NA())</f>
        <v>0.16</v>
      </c>
      <c r="G30" s="157" t="e">
        <f>IF(ROUND(VALUE(SUBSTITUTE(連結実質赤字比率に係る赤字・黒字の構成分析!H$40,"▲", "-")), 2) &gt;= 0, ABS(ROUND(VALUE(SUBSTITUTE(連結実質赤字比率に係る赤字・黒字の構成分析!H$40,"▲", "-")), 2)), NA())</f>
        <v>#N/A</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15">
      <c r="A31" s="157" t="str">
        <f>IF(連結実質赤字比率に係る赤字・黒字の構成分析!C$39="",NA(),連結実質赤字比率に係る赤字・黒字の構成分析!C$39)</f>
        <v>国民健康保険事業特別会計（事業勘定）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1.1599999999999999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0.34</v>
      </c>
    </row>
    <row r="33" spans="1:16" x14ac:dyDescent="0.15">
      <c r="A33" s="157" t="str">
        <f>IF(連結実質赤字比率に係る赤字・黒字の構成分析!C$37="",NA(),連結実質赤字比率に係る赤字・黒字の構成分析!C$37)</f>
        <v>分譲宅地造成事業特別会計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8.8699999999999992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13.1</v>
      </c>
    </row>
    <row r="36" spans="1:16" x14ac:dyDescent="0.15">
      <c r="A36" s="157" t="str">
        <f>IF(連結実質赤字比率に係る赤字・黒字の構成分析!C$34="",NA(),連結実質赤字比率に係る赤字・黒字の構成分析!C$34)</f>
        <v>駐車場事業特別会計</v>
      </c>
      <c r="B36" s="157">
        <f>IF(ROUND(VALUE(SUBSTITUTE(連結実質赤字比率に係る赤字・黒字の構成分析!F$34,"▲", "-")), 2) &lt; 0, ABS(ROUND(VALUE(SUBSTITUTE(連結実質赤字比率に係る赤字・黒字の構成分析!F$34,"▲", "-")), 2)), NA())</f>
        <v>1.26</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1.23</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1.23</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1.17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1.07</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4992</v>
      </c>
      <c r="E42" s="158"/>
      <c r="F42" s="158"/>
      <c r="G42" s="158">
        <f>'実質公債費比率（分子）の構造'!L$52</f>
        <v>4742</v>
      </c>
      <c r="H42" s="158"/>
      <c r="I42" s="158"/>
      <c r="J42" s="158">
        <f>'実質公債費比率（分子）の構造'!M$52</f>
        <v>4749</v>
      </c>
      <c r="K42" s="158"/>
      <c r="L42" s="158"/>
      <c r="M42" s="158">
        <f>'実質公債費比率（分子）の構造'!N$52</f>
        <v>4467</v>
      </c>
      <c r="N42" s="158"/>
      <c r="O42" s="158"/>
      <c r="P42" s="158">
        <f>'実質公債費比率（分子）の構造'!O$52</f>
        <v>4370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6</v>
      </c>
      <c r="F44" s="158"/>
      <c r="G44" s="158"/>
      <c r="H44" s="158">
        <f>'実質公債費比率（分子）の構造'!M$50</f>
        <v>6</v>
      </c>
      <c r="I44" s="158"/>
      <c r="J44" s="158"/>
      <c r="K44" s="158">
        <f>'実質公債費比率（分子）の構造'!N$50</f>
        <v>5</v>
      </c>
      <c r="L44" s="158"/>
      <c r="M44" s="158"/>
      <c r="N44" s="158">
        <f>'実質公債費比率（分子）の構造'!O$50</f>
        <v>5</v>
      </c>
      <c r="O44" s="158"/>
      <c r="P44" s="158"/>
    </row>
    <row r="45" spans="1:16" x14ac:dyDescent="0.15">
      <c r="A45" s="158" t="s">
        <v>63</v>
      </c>
      <c r="B45" s="158">
        <f>'実質公債費比率（分子）の構造'!K$49</f>
        <v>417</v>
      </c>
      <c r="C45" s="158"/>
      <c r="D45" s="158"/>
      <c r="E45" s="158">
        <f>'実質公債費比率（分子）の構造'!L$49</f>
        <v>439</v>
      </c>
      <c r="F45" s="158"/>
      <c r="G45" s="158"/>
      <c r="H45" s="158">
        <f>'実質公債費比率（分子）の構造'!M$49</f>
        <v>448</v>
      </c>
      <c r="I45" s="158"/>
      <c r="J45" s="158"/>
      <c r="K45" s="158">
        <f>'実質公債費比率（分子）の構造'!N$49</f>
        <v>457</v>
      </c>
      <c r="L45" s="158"/>
      <c r="M45" s="158"/>
      <c r="N45" s="158">
        <f>'実質公債費比率（分子）の構造'!O$49</f>
        <v>438</v>
      </c>
      <c r="O45" s="158"/>
      <c r="P45" s="158"/>
    </row>
    <row r="46" spans="1:16" x14ac:dyDescent="0.15">
      <c r="A46" s="158" t="s">
        <v>64</v>
      </c>
      <c r="B46" s="158">
        <f>'実質公債費比率（分子）の構造'!K$48</f>
        <v>580</v>
      </c>
      <c r="C46" s="158"/>
      <c r="D46" s="158"/>
      <c r="E46" s="158">
        <f>'実質公債費比率（分子）の構造'!L$48</f>
        <v>605</v>
      </c>
      <c r="F46" s="158"/>
      <c r="G46" s="158"/>
      <c r="H46" s="158">
        <f>'実質公債費比率（分子）の構造'!M$48</f>
        <v>597</v>
      </c>
      <c r="I46" s="158"/>
      <c r="J46" s="158"/>
      <c r="K46" s="158">
        <f>'実質公債費比率（分子）の構造'!N$48</f>
        <v>606</v>
      </c>
      <c r="L46" s="158"/>
      <c r="M46" s="158"/>
      <c r="N46" s="158">
        <f>'実質公債費比率（分子）の構造'!O$48</f>
        <v>536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5664</v>
      </c>
      <c r="C49" s="158"/>
      <c r="D49" s="158"/>
      <c r="E49" s="158">
        <f>'実質公債費比率（分子）の構造'!L$45</f>
        <v>5271</v>
      </c>
      <c r="F49" s="158"/>
      <c r="G49" s="158"/>
      <c r="H49" s="158">
        <f>'実質公債費比率（分子）の構造'!M$45</f>
        <v>5373</v>
      </c>
      <c r="I49" s="158"/>
      <c r="J49" s="158"/>
      <c r="K49" s="158">
        <f>'実質公債費比率（分子）の構造'!N$45</f>
        <v>5085</v>
      </c>
      <c r="L49" s="158"/>
      <c r="M49" s="158"/>
      <c r="N49" s="158">
        <f>'実質公債費比率（分子）の構造'!O$45</f>
        <v>4861</v>
      </c>
      <c r="O49" s="158"/>
      <c r="P49" s="158"/>
    </row>
    <row r="50" spans="1:16" x14ac:dyDescent="0.15">
      <c r="A50" s="158" t="s">
        <v>67</v>
      </c>
      <c r="B50" s="158" t="e">
        <f>NA()</f>
        <v>#N/A</v>
      </c>
      <c r="C50" s="158">
        <f>IF(ISNUMBER('実質公債費比率（分子）の構造'!K$53),'実質公債費比率（分子）の構造'!K$53,NA())</f>
        <v>1676</v>
      </c>
      <c r="D50" s="158" t="e">
        <f>NA()</f>
        <v>#N/A</v>
      </c>
      <c r="E50" s="158" t="e">
        <f>NA()</f>
        <v>#N/A</v>
      </c>
      <c r="F50" s="158">
        <f>IF(ISNUMBER('実質公債費比率（分子）の構造'!L$53),'実質公債費比率（分子）の構造'!L$53,NA())</f>
        <v>1579</v>
      </c>
      <c r="G50" s="158" t="e">
        <f>NA()</f>
        <v>#N/A</v>
      </c>
      <c r="H50" s="158" t="e">
        <f>NA()</f>
        <v>#N/A</v>
      </c>
      <c r="I50" s="158">
        <f>IF(ISNUMBER('実質公債費比率（分子）の構造'!M$53),'実質公債費比率（分子）の構造'!M$53,NA())</f>
        <v>1675</v>
      </c>
      <c r="J50" s="158" t="e">
        <f>NA()</f>
        <v>#N/A</v>
      </c>
      <c r="K50" s="158" t="e">
        <f>NA()</f>
        <v>#N/A</v>
      </c>
      <c r="L50" s="158">
        <f>IF(ISNUMBER('実質公債費比率（分子）の構造'!N$53),'実質公債費比率（分子）の構造'!N$53,NA())</f>
        <v>1686</v>
      </c>
      <c r="M50" s="158" t="e">
        <f>NA()</f>
        <v>#N/A</v>
      </c>
      <c r="N50" s="158" t="e">
        <f>NA()</f>
        <v>#N/A</v>
      </c>
      <c r="O50" s="158">
        <f>IF(ISNUMBER('実質公債費比率（分子）の構造'!O$53),'実質公債費比率（分子）の構造'!O$53,NA())</f>
        <v>1470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41491</v>
      </c>
      <c r="E56" s="157"/>
      <c r="F56" s="157"/>
      <c r="G56" s="157">
        <f>'将来負担比率（分子）の構造'!J$52</f>
        <v>40327</v>
      </c>
      <c r="H56" s="157"/>
      <c r="I56" s="157"/>
      <c r="J56" s="157">
        <f>'将来負担比率（分子）の構造'!K$52</f>
        <v>38542</v>
      </c>
      <c r="K56" s="157"/>
      <c r="L56" s="157"/>
      <c r="M56" s="157">
        <f>'将来負担比率（分子）の構造'!L$52</f>
        <v>40942</v>
      </c>
      <c r="N56" s="157"/>
      <c r="O56" s="157"/>
      <c r="P56" s="157">
        <f>'将来負担比率（分子）の構造'!M$52</f>
        <v>38878</v>
      </c>
    </row>
    <row r="57" spans="1:16" x14ac:dyDescent="0.15">
      <c r="A57" s="157" t="s">
        <v>42</v>
      </c>
      <c r="B57" s="157"/>
      <c r="C57" s="157"/>
      <c r="D57" s="157">
        <f>'将来負担比率（分子）の構造'!I$51</f>
        <v>2150</v>
      </c>
      <c r="E57" s="157"/>
      <c r="F57" s="157"/>
      <c r="G57" s="157">
        <f>'将来負担比率（分子）の構造'!J$51</f>
        <v>2139</v>
      </c>
      <c r="H57" s="157"/>
      <c r="I57" s="157"/>
      <c r="J57" s="157">
        <f>'将来負担比率（分子）の構造'!K$51</f>
        <v>1997</v>
      </c>
      <c r="K57" s="157"/>
      <c r="L57" s="157"/>
      <c r="M57" s="157">
        <f>'将来負担比率（分子）の構造'!L$51</f>
        <v>2322</v>
      </c>
      <c r="N57" s="157"/>
      <c r="O57" s="157"/>
      <c r="P57" s="157">
        <f>'将来負担比率（分子）の構造'!M$51</f>
        <v>2318</v>
      </c>
    </row>
    <row r="58" spans="1:16" x14ac:dyDescent="0.15">
      <c r="A58" s="157" t="s">
        <v>41</v>
      </c>
      <c r="B58" s="157"/>
      <c r="C58" s="157"/>
      <c r="D58" s="157">
        <f>'将来負担比率（分子）の構造'!I$50</f>
        <v>21140</v>
      </c>
      <c r="E58" s="157"/>
      <c r="F58" s="157"/>
      <c r="G58" s="157">
        <f>'将来負担比率（分子）の構造'!J$50</f>
        <v>23177</v>
      </c>
      <c r="H58" s="157"/>
      <c r="I58" s="157"/>
      <c r="J58" s="157">
        <f>'将来負担比率（分子）の構造'!K$50</f>
        <v>23532</v>
      </c>
      <c r="K58" s="157"/>
      <c r="L58" s="157"/>
      <c r="M58" s="157">
        <f>'将来負担比率（分子）の構造'!L$50</f>
        <v>21653</v>
      </c>
      <c r="N58" s="157"/>
      <c r="O58" s="157"/>
      <c r="P58" s="157">
        <f>'将来負担比率（分子）の構造'!M$50</f>
        <v>21143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488</v>
      </c>
      <c r="C61" s="157"/>
      <c r="D61" s="157"/>
      <c r="E61" s="157">
        <f>'将来負担比率（分子）の構造'!J$46</f>
        <v>358</v>
      </c>
      <c r="F61" s="157"/>
      <c r="G61" s="157"/>
      <c r="H61" s="157">
        <f>'将来負担比率（分子）の構造'!K$46</f>
        <v>320</v>
      </c>
      <c r="I61" s="157"/>
      <c r="J61" s="157"/>
      <c r="K61" s="157">
        <f>'将来負担比率（分子）の構造'!L$46</f>
        <v>245</v>
      </c>
      <c r="L61" s="157"/>
      <c r="M61" s="157"/>
      <c r="N61" s="157">
        <f>'将来負担比率（分子）の構造'!M$46</f>
        <v>194</v>
      </c>
      <c r="O61" s="157"/>
      <c r="P61" s="157"/>
    </row>
    <row r="62" spans="1:16" x14ac:dyDescent="0.15">
      <c r="A62" s="157" t="s">
        <v>35</v>
      </c>
      <c r="B62" s="157">
        <f>'将来負担比率（分子）の構造'!I$45</f>
        <v>5531</v>
      </c>
      <c r="C62" s="157"/>
      <c r="D62" s="157"/>
      <c r="E62" s="157">
        <f>'将来負担比率（分子）の構造'!J$45</f>
        <v>5305</v>
      </c>
      <c r="F62" s="157"/>
      <c r="G62" s="157"/>
      <c r="H62" s="157">
        <f>'将来負担比率（分子）の構造'!K$45</f>
        <v>5099</v>
      </c>
      <c r="I62" s="157"/>
      <c r="J62" s="157"/>
      <c r="K62" s="157">
        <f>'将来負担比率（分子）の構造'!L$45</f>
        <v>5129</v>
      </c>
      <c r="L62" s="157"/>
      <c r="M62" s="157"/>
      <c r="N62" s="157">
        <f>'将来負担比率（分子）の構造'!M$45</f>
        <v>5724</v>
      </c>
      <c r="O62" s="157"/>
      <c r="P62" s="157"/>
    </row>
    <row r="63" spans="1:16" x14ac:dyDescent="0.15">
      <c r="A63" s="157" t="s">
        <v>34</v>
      </c>
      <c r="B63" s="157">
        <f>'将来負担比率（分子）の構造'!I$44</f>
        <v>2499</v>
      </c>
      <c r="C63" s="157"/>
      <c r="D63" s="157"/>
      <c r="E63" s="157">
        <f>'将来負担比率（分子）の構造'!J$44</f>
        <v>2318</v>
      </c>
      <c r="F63" s="157"/>
      <c r="G63" s="157"/>
      <c r="H63" s="157">
        <f>'将来負担比率（分子）の構造'!K$44</f>
        <v>2153</v>
      </c>
      <c r="I63" s="157"/>
      <c r="J63" s="157"/>
      <c r="K63" s="157">
        <f>'将来負担比率（分子）の構造'!L$44</f>
        <v>2032</v>
      </c>
      <c r="L63" s="157"/>
      <c r="M63" s="157"/>
      <c r="N63" s="157">
        <f>'将来負担比率（分子）の構造'!M$44</f>
        <v>1816</v>
      </c>
      <c r="O63" s="157"/>
      <c r="P63" s="157"/>
    </row>
    <row r="64" spans="1:16" x14ac:dyDescent="0.15">
      <c r="A64" s="157" t="s">
        <v>33</v>
      </c>
      <c r="B64" s="157">
        <f>'将来負担比率（分子）の構造'!I$43</f>
        <v>4855</v>
      </c>
      <c r="C64" s="157"/>
      <c r="D64" s="157"/>
      <c r="E64" s="157">
        <f>'将来負担比率（分子）の構造'!J$43</f>
        <v>5136</v>
      </c>
      <c r="F64" s="157"/>
      <c r="G64" s="157"/>
      <c r="H64" s="157">
        <f>'将来負担比率（分子）の構造'!K$43</f>
        <v>4822</v>
      </c>
      <c r="I64" s="157"/>
      <c r="J64" s="157"/>
      <c r="K64" s="157">
        <f>'将来負担比率（分子）の構造'!L$43</f>
        <v>4745</v>
      </c>
      <c r="L64" s="157"/>
      <c r="M64" s="157"/>
      <c r="N64" s="157">
        <f>'将来負担比率（分子）の構造'!M$43</f>
        <v>4297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50150</v>
      </c>
      <c r="C66" s="157"/>
      <c r="D66" s="157"/>
      <c r="E66" s="157">
        <f>'将来負担比率（分子）の構造'!J$41</f>
        <v>49902</v>
      </c>
      <c r="F66" s="157"/>
      <c r="G66" s="157"/>
      <c r="H66" s="157">
        <f>'将来負担比率（分子）の構造'!K$41</f>
        <v>47697</v>
      </c>
      <c r="I66" s="157"/>
      <c r="J66" s="157"/>
      <c r="K66" s="157">
        <f>'将来負担比率（分子）の構造'!L$41</f>
        <v>50498</v>
      </c>
      <c r="L66" s="157"/>
      <c r="M66" s="157"/>
      <c r="N66" s="157">
        <f>'将来負担比率（分子）の構造'!M$41</f>
        <v>48125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4065</v>
      </c>
      <c r="C72" s="161">
        <f>基金残高に係る経年分析!G55</f>
        <v>4065</v>
      </c>
      <c r="D72" s="161">
        <f>基金残高に係る経年分析!H55</f>
        <v>4068</v>
      </c>
    </row>
    <row r="73" spans="1:16" x14ac:dyDescent="0.15">
      <c r="A73" s="160" t="s">
        <v>74</v>
      </c>
      <c r="B73" s="161">
        <f>基金残高に係る経年分析!F56</f>
        <v>10449</v>
      </c>
      <c r="C73" s="161">
        <f>基金残高に係る経年分析!G56</f>
        <v>10458</v>
      </c>
      <c r="D73" s="161">
        <f>基金残高に係る経年分析!H56</f>
        <v>10169</v>
      </c>
    </row>
    <row r="74" spans="1:16" x14ac:dyDescent="0.15">
      <c r="A74" s="160" t="s">
        <v>75</v>
      </c>
      <c r="B74" s="161">
        <f>基金残高に係る経年分析!F57</f>
        <v>10547</v>
      </c>
      <c r="C74" s="161">
        <f>基金残高に係る経年分析!G57</f>
        <v>8713</v>
      </c>
      <c r="D74" s="161">
        <f>基金残高に係る経年分析!H57</f>
        <v>8228</v>
      </c>
    </row>
  </sheetData>
  <sheetProtection algorithmName="SHA-512" hashValue="K2CVhj0I7SrBvEcsZaZiRAGVGzqEUj4Q3SQJZxq0N5RZc1VHCr3YO0CBssoo9tm2bqgDXTx8qLW7JTS/VV39pw==" saltValue="DRnK2Smpvnt6y5ihs8c+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8001260</v>
      </c>
      <c r="S5" s="664"/>
      <c r="T5" s="664"/>
      <c r="U5" s="664"/>
      <c r="V5" s="664"/>
      <c r="W5" s="664"/>
      <c r="X5" s="664"/>
      <c r="Y5" s="689"/>
      <c r="Z5" s="702">
        <v>16.7</v>
      </c>
      <c r="AA5" s="702"/>
      <c r="AB5" s="702"/>
      <c r="AC5" s="702"/>
      <c r="AD5" s="703">
        <v>7577151</v>
      </c>
      <c r="AE5" s="703"/>
      <c r="AF5" s="703"/>
      <c r="AG5" s="703"/>
      <c r="AH5" s="703"/>
      <c r="AI5" s="703"/>
      <c r="AJ5" s="703"/>
      <c r="AK5" s="703"/>
      <c r="AL5" s="690">
        <v>30.7</v>
      </c>
      <c r="AM5" s="672"/>
      <c r="AN5" s="672"/>
      <c r="AO5" s="691"/>
      <c r="AP5" s="666" t="s">
        <v>215</v>
      </c>
      <c r="AQ5" s="667"/>
      <c r="AR5" s="667"/>
      <c r="AS5" s="667"/>
      <c r="AT5" s="667"/>
      <c r="AU5" s="667"/>
      <c r="AV5" s="667"/>
      <c r="AW5" s="667"/>
      <c r="AX5" s="667"/>
      <c r="AY5" s="667"/>
      <c r="AZ5" s="667"/>
      <c r="BA5" s="667"/>
      <c r="BB5" s="667"/>
      <c r="BC5" s="667"/>
      <c r="BD5" s="667"/>
      <c r="BE5" s="667"/>
      <c r="BF5" s="668"/>
      <c r="BG5" s="608">
        <v>7613240</v>
      </c>
      <c r="BH5" s="609"/>
      <c r="BI5" s="609"/>
      <c r="BJ5" s="609"/>
      <c r="BK5" s="609"/>
      <c r="BL5" s="609"/>
      <c r="BM5" s="609"/>
      <c r="BN5" s="610"/>
      <c r="BO5" s="646">
        <v>95.2</v>
      </c>
      <c r="BP5" s="646"/>
      <c r="BQ5" s="646"/>
      <c r="BR5" s="646"/>
      <c r="BS5" s="647">
        <v>85790</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752492</v>
      </c>
      <c r="S6" s="609"/>
      <c r="T6" s="609"/>
      <c r="U6" s="609"/>
      <c r="V6" s="609"/>
      <c r="W6" s="609"/>
      <c r="X6" s="609"/>
      <c r="Y6" s="610"/>
      <c r="Z6" s="646">
        <v>1.6</v>
      </c>
      <c r="AA6" s="646"/>
      <c r="AB6" s="646"/>
      <c r="AC6" s="646"/>
      <c r="AD6" s="647">
        <v>752492</v>
      </c>
      <c r="AE6" s="647"/>
      <c r="AF6" s="647"/>
      <c r="AG6" s="647"/>
      <c r="AH6" s="647"/>
      <c r="AI6" s="647"/>
      <c r="AJ6" s="647"/>
      <c r="AK6" s="647"/>
      <c r="AL6" s="611">
        <v>3.1</v>
      </c>
      <c r="AM6" s="612"/>
      <c r="AN6" s="612"/>
      <c r="AO6" s="648"/>
      <c r="AP6" s="605" t="s">
        <v>220</v>
      </c>
      <c r="AQ6" s="606"/>
      <c r="AR6" s="606"/>
      <c r="AS6" s="606"/>
      <c r="AT6" s="606"/>
      <c r="AU6" s="606"/>
      <c r="AV6" s="606"/>
      <c r="AW6" s="606"/>
      <c r="AX6" s="606"/>
      <c r="AY6" s="606"/>
      <c r="AZ6" s="606"/>
      <c r="BA6" s="606"/>
      <c r="BB6" s="606"/>
      <c r="BC6" s="606"/>
      <c r="BD6" s="606"/>
      <c r="BE6" s="606"/>
      <c r="BF6" s="607"/>
      <c r="BG6" s="608">
        <v>7613240</v>
      </c>
      <c r="BH6" s="609"/>
      <c r="BI6" s="609"/>
      <c r="BJ6" s="609"/>
      <c r="BK6" s="609"/>
      <c r="BL6" s="609"/>
      <c r="BM6" s="609"/>
      <c r="BN6" s="610"/>
      <c r="BO6" s="646">
        <v>95.2</v>
      </c>
      <c r="BP6" s="646"/>
      <c r="BQ6" s="646"/>
      <c r="BR6" s="646"/>
      <c r="BS6" s="647">
        <v>85790</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219135</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219135</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4745</v>
      </c>
      <c r="S7" s="609"/>
      <c r="T7" s="609"/>
      <c r="U7" s="609"/>
      <c r="V7" s="609"/>
      <c r="W7" s="609"/>
      <c r="X7" s="609"/>
      <c r="Y7" s="610"/>
      <c r="Z7" s="646">
        <v>0</v>
      </c>
      <c r="AA7" s="646"/>
      <c r="AB7" s="646"/>
      <c r="AC7" s="646"/>
      <c r="AD7" s="647">
        <v>4745</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3256061</v>
      </c>
      <c r="BH7" s="609"/>
      <c r="BI7" s="609"/>
      <c r="BJ7" s="609"/>
      <c r="BK7" s="609"/>
      <c r="BL7" s="609"/>
      <c r="BM7" s="609"/>
      <c r="BN7" s="610"/>
      <c r="BO7" s="646">
        <v>40.700000000000003</v>
      </c>
      <c r="BP7" s="646"/>
      <c r="BQ7" s="646"/>
      <c r="BR7" s="646"/>
      <c r="BS7" s="647">
        <v>85790</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5723573</v>
      </c>
      <c r="CS7" s="609"/>
      <c r="CT7" s="609"/>
      <c r="CU7" s="609"/>
      <c r="CV7" s="609"/>
      <c r="CW7" s="609"/>
      <c r="CX7" s="609"/>
      <c r="CY7" s="610"/>
      <c r="CZ7" s="646">
        <v>12.5</v>
      </c>
      <c r="DA7" s="646"/>
      <c r="DB7" s="646"/>
      <c r="DC7" s="646"/>
      <c r="DD7" s="614">
        <v>821267</v>
      </c>
      <c r="DE7" s="609"/>
      <c r="DF7" s="609"/>
      <c r="DG7" s="609"/>
      <c r="DH7" s="609"/>
      <c r="DI7" s="609"/>
      <c r="DJ7" s="609"/>
      <c r="DK7" s="609"/>
      <c r="DL7" s="609"/>
      <c r="DM7" s="609"/>
      <c r="DN7" s="609"/>
      <c r="DO7" s="609"/>
      <c r="DP7" s="610"/>
      <c r="DQ7" s="614">
        <v>3948267</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110962</v>
      </c>
      <c r="S8" s="609"/>
      <c r="T8" s="609"/>
      <c r="U8" s="609"/>
      <c r="V8" s="609"/>
      <c r="W8" s="609"/>
      <c r="X8" s="609"/>
      <c r="Y8" s="610"/>
      <c r="Z8" s="646">
        <v>0.2</v>
      </c>
      <c r="AA8" s="646"/>
      <c r="AB8" s="646"/>
      <c r="AC8" s="646"/>
      <c r="AD8" s="647">
        <v>110962</v>
      </c>
      <c r="AE8" s="647"/>
      <c r="AF8" s="647"/>
      <c r="AG8" s="647"/>
      <c r="AH8" s="647"/>
      <c r="AI8" s="647"/>
      <c r="AJ8" s="647"/>
      <c r="AK8" s="647"/>
      <c r="AL8" s="611">
        <v>0.4</v>
      </c>
      <c r="AM8" s="612"/>
      <c r="AN8" s="612"/>
      <c r="AO8" s="648"/>
      <c r="AP8" s="605" t="s">
        <v>226</v>
      </c>
      <c r="AQ8" s="606"/>
      <c r="AR8" s="606"/>
      <c r="AS8" s="606"/>
      <c r="AT8" s="606"/>
      <c r="AU8" s="606"/>
      <c r="AV8" s="606"/>
      <c r="AW8" s="606"/>
      <c r="AX8" s="606"/>
      <c r="AY8" s="606"/>
      <c r="AZ8" s="606"/>
      <c r="BA8" s="606"/>
      <c r="BB8" s="606"/>
      <c r="BC8" s="606"/>
      <c r="BD8" s="606"/>
      <c r="BE8" s="606"/>
      <c r="BF8" s="607"/>
      <c r="BG8" s="608">
        <v>102166</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16002463</v>
      </c>
      <c r="CS8" s="609"/>
      <c r="CT8" s="609"/>
      <c r="CU8" s="609"/>
      <c r="CV8" s="609"/>
      <c r="CW8" s="609"/>
      <c r="CX8" s="609"/>
      <c r="CY8" s="610"/>
      <c r="CZ8" s="646">
        <v>34.9</v>
      </c>
      <c r="DA8" s="646"/>
      <c r="DB8" s="646"/>
      <c r="DC8" s="646"/>
      <c r="DD8" s="614">
        <v>40318</v>
      </c>
      <c r="DE8" s="609"/>
      <c r="DF8" s="609"/>
      <c r="DG8" s="609"/>
      <c r="DH8" s="609"/>
      <c r="DI8" s="609"/>
      <c r="DJ8" s="609"/>
      <c r="DK8" s="609"/>
      <c r="DL8" s="609"/>
      <c r="DM8" s="609"/>
      <c r="DN8" s="609"/>
      <c r="DO8" s="609"/>
      <c r="DP8" s="610"/>
      <c r="DQ8" s="614">
        <v>8718156</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130144</v>
      </c>
      <c r="S9" s="609"/>
      <c r="T9" s="609"/>
      <c r="U9" s="609"/>
      <c r="V9" s="609"/>
      <c r="W9" s="609"/>
      <c r="X9" s="609"/>
      <c r="Y9" s="610"/>
      <c r="Z9" s="646">
        <v>0.3</v>
      </c>
      <c r="AA9" s="646"/>
      <c r="AB9" s="646"/>
      <c r="AC9" s="646"/>
      <c r="AD9" s="647">
        <v>130144</v>
      </c>
      <c r="AE9" s="647"/>
      <c r="AF9" s="647"/>
      <c r="AG9" s="647"/>
      <c r="AH9" s="647"/>
      <c r="AI9" s="647"/>
      <c r="AJ9" s="647"/>
      <c r="AK9" s="647"/>
      <c r="AL9" s="611">
        <v>0.5</v>
      </c>
      <c r="AM9" s="612"/>
      <c r="AN9" s="612"/>
      <c r="AO9" s="648"/>
      <c r="AP9" s="605" t="s">
        <v>229</v>
      </c>
      <c r="AQ9" s="606"/>
      <c r="AR9" s="606"/>
      <c r="AS9" s="606"/>
      <c r="AT9" s="606"/>
      <c r="AU9" s="606"/>
      <c r="AV9" s="606"/>
      <c r="AW9" s="606"/>
      <c r="AX9" s="606"/>
      <c r="AY9" s="606"/>
      <c r="AZ9" s="606"/>
      <c r="BA9" s="606"/>
      <c r="BB9" s="606"/>
      <c r="BC9" s="606"/>
      <c r="BD9" s="606"/>
      <c r="BE9" s="606"/>
      <c r="BF9" s="607"/>
      <c r="BG9" s="608">
        <v>2615159</v>
      </c>
      <c r="BH9" s="609"/>
      <c r="BI9" s="609"/>
      <c r="BJ9" s="609"/>
      <c r="BK9" s="609"/>
      <c r="BL9" s="609"/>
      <c r="BM9" s="609"/>
      <c r="BN9" s="610"/>
      <c r="BO9" s="646">
        <v>32.700000000000003</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4620549</v>
      </c>
      <c r="CS9" s="609"/>
      <c r="CT9" s="609"/>
      <c r="CU9" s="609"/>
      <c r="CV9" s="609"/>
      <c r="CW9" s="609"/>
      <c r="CX9" s="609"/>
      <c r="CY9" s="610"/>
      <c r="CZ9" s="646">
        <v>10.1</v>
      </c>
      <c r="DA9" s="646"/>
      <c r="DB9" s="646"/>
      <c r="DC9" s="646"/>
      <c r="DD9" s="614">
        <v>396707</v>
      </c>
      <c r="DE9" s="609"/>
      <c r="DF9" s="609"/>
      <c r="DG9" s="609"/>
      <c r="DH9" s="609"/>
      <c r="DI9" s="609"/>
      <c r="DJ9" s="609"/>
      <c r="DK9" s="609"/>
      <c r="DL9" s="609"/>
      <c r="DM9" s="609"/>
      <c r="DN9" s="609"/>
      <c r="DO9" s="609"/>
      <c r="DP9" s="610"/>
      <c r="DQ9" s="614">
        <v>3543321</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214982</v>
      </c>
      <c r="BH10" s="609"/>
      <c r="BI10" s="609"/>
      <c r="BJ10" s="609"/>
      <c r="BK10" s="609"/>
      <c r="BL10" s="609"/>
      <c r="BM10" s="609"/>
      <c r="BN10" s="610"/>
      <c r="BO10" s="646">
        <v>2.7</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v>4830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1830</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1830925</v>
      </c>
      <c r="S11" s="609"/>
      <c r="T11" s="609"/>
      <c r="U11" s="609"/>
      <c r="V11" s="609"/>
      <c r="W11" s="609"/>
      <c r="X11" s="609"/>
      <c r="Y11" s="610"/>
      <c r="Z11" s="611">
        <v>3.8</v>
      </c>
      <c r="AA11" s="612"/>
      <c r="AB11" s="612"/>
      <c r="AC11" s="613"/>
      <c r="AD11" s="614">
        <v>1830925</v>
      </c>
      <c r="AE11" s="609"/>
      <c r="AF11" s="609"/>
      <c r="AG11" s="609"/>
      <c r="AH11" s="609"/>
      <c r="AI11" s="609"/>
      <c r="AJ11" s="609"/>
      <c r="AK11" s="610"/>
      <c r="AL11" s="611">
        <v>7.4</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323754</v>
      </c>
      <c r="BH11" s="609"/>
      <c r="BI11" s="609"/>
      <c r="BJ11" s="609"/>
      <c r="BK11" s="609"/>
      <c r="BL11" s="609"/>
      <c r="BM11" s="609"/>
      <c r="BN11" s="610"/>
      <c r="BO11" s="646">
        <v>4</v>
      </c>
      <c r="BP11" s="646"/>
      <c r="BQ11" s="646"/>
      <c r="BR11" s="646"/>
      <c r="BS11" s="647">
        <v>85790</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2519980</v>
      </c>
      <c r="CS11" s="609"/>
      <c r="CT11" s="609"/>
      <c r="CU11" s="609"/>
      <c r="CV11" s="609"/>
      <c r="CW11" s="609"/>
      <c r="CX11" s="609"/>
      <c r="CY11" s="610"/>
      <c r="CZ11" s="646">
        <v>5.5</v>
      </c>
      <c r="DA11" s="646"/>
      <c r="DB11" s="646"/>
      <c r="DC11" s="646"/>
      <c r="DD11" s="614">
        <v>644713</v>
      </c>
      <c r="DE11" s="609"/>
      <c r="DF11" s="609"/>
      <c r="DG11" s="609"/>
      <c r="DH11" s="609"/>
      <c r="DI11" s="609"/>
      <c r="DJ11" s="609"/>
      <c r="DK11" s="609"/>
      <c r="DL11" s="609"/>
      <c r="DM11" s="609"/>
      <c r="DN11" s="609"/>
      <c r="DO11" s="609"/>
      <c r="DP11" s="610"/>
      <c r="DQ11" s="614">
        <v>1206709</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3428102</v>
      </c>
      <c r="BH12" s="609"/>
      <c r="BI12" s="609"/>
      <c r="BJ12" s="609"/>
      <c r="BK12" s="609"/>
      <c r="BL12" s="609"/>
      <c r="BM12" s="609"/>
      <c r="BN12" s="610"/>
      <c r="BO12" s="646">
        <v>42.8</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1004873</v>
      </c>
      <c r="CS12" s="609"/>
      <c r="CT12" s="609"/>
      <c r="CU12" s="609"/>
      <c r="CV12" s="609"/>
      <c r="CW12" s="609"/>
      <c r="CX12" s="609"/>
      <c r="CY12" s="610"/>
      <c r="CZ12" s="646">
        <v>2.2000000000000002</v>
      </c>
      <c r="DA12" s="646"/>
      <c r="DB12" s="646"/>
      <c r="DC12" s="646"/>
      <c r="DD12" s="614">
        <v>92124</v>
      </c>
      <c r="DE12" s="609"/>
      <c r="DF12" s="609"/>
      <c r="DG12" s="609"/>
      <c r="DH12" s="609"/>
      <c r="DI12" s="609"/>
      <c r="DJ12" s="609"/>
      <c r="DK12" s="609"/>
      <c r="DL12" s="609"/>
      <c r="DM12" s="609"/>
      <c r="DN12" s="609"/>
      <c r="DO12" s="609"/>
      <c r="DP12" s="610"/>
      <c r="DQ12" s="614">
        <v>697779</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3406881</v>
      </c>
      <c r="BH13" s="609"/>
      <c r="BI13" s="609"/>
      <c r="BJ13" s="609"/>
      <c r="BK13" s="609"/>
      <c r="BL13" s="609"/>
      <c r="BM13" s="609"/>
      <c r="BN13" s="610"/>
      <c r="BO13" s="646">
        <v>42.6</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3219996</v>
      </c>
      <c r="CS13" s="609"/>
      <c r="CT13" s="609"/>
      <c r="CU13" s="609"/>
      <c r="CV13" s="609"/>
      <c r="CW13" s="609"/>
      <c r="CX13" s="609"/>
      <c r="CY13" s="610"/>
      <c r="CZ13" s="646">
        <v>7</v>
      </c>
      <c r="DA13" s="646"/>
      <c r="DB13" s="646"/>
      <c r="DC13" s="646"/>
      <c r="DD13" s="614">
        <v>1231084</v>
      </c>
      <c r="DE13" s="609"/>
      <c r="DF13" s="609"/>
      <c r="DG13" s="609"/>
      <c r="DH13" s="609"/>
      <c r="DI13" s="609"/>
      <c r="DJ13" s="609"/>
      <c r="DK13" s="609"/>
      <c r="DL13" s="609"/>
      <c r="DM13" s="609"/>
      <c r="DN13" s="609"/>
      <c r="DO13" s="609"/>
      <c r="DP13" s="610"/>
      <c r="DQ13" s="614">
        <v>1138773</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356512</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2101386</v>
      </c>
      <c r="CS14" s="609"/>
      <c r="CT14" s="609"/>
      <c r="CU14" s="609"/>
      <c r="CV14" s="609"/>
      <c r="CW14" s="609"/>
      <c r="CX14" s="609"/>
      <c r="CY14" s="610"/>
      <c r="CZ14" s="646">
        <v>4.5999999999999996</v>
      </c>
      <c r="DA14" s="646"/>
      <c r="DB14" s="646"/>
      <c r="DC14" s="646"/>
      <c r="DD14" s="614">
        <v>374594</v>
      </c>
      <c r="DE14" s="609"/>
      <c r="DF14" s="609"/>
      <c r="DG14" s="609"/>
      <c r="DH14" s="609"/>
      <c r="DI14" s="609"/>
      <c r="DJ14" s="609"/>
      <c r="DK14" s="609"/>
      <c r="DL14" s="609"/>
      <c r="DM14" s="609"/>
      <c r="DN14" s="609"/>
      <c r="DO14" s="609"/>
      <c r="DP14" s="610"/>
      <c r="DQ14" s="614">
        <v>1484913</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48177</v>
      </c>
      <c r="S15" s="609"/>
      <c r="T15" s="609"/>
      <c r="U15" s="609"/>
      <c r="V15" s="609"/>
      <c r="W15" s="609"/>
      <c r="X15" s="609"/>
      <c r="Y15" s="610"/>
      <c r="Z15" s="646">
        <v>0.1</v>
      </c>
      <c r="AA15" s="646"/>
      <c r="AB15" s="646"/>
      <c r="AC15" s="646"/>
      <c r="AD15" s="647">
        <v>48177</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572565</v>
      </c>
      <c r="BH15" s="609"/>
      <c r="BI15" s="609"/>
      <c r="BJ15" s="609"/>
      <c r="BK15" s="609"/>
      <c r="BL15" s="609"/>
      <c r="BM15" s="609"/>
      <c r="BN15" s="610"/>
      <c r="BO15" s="646">
        <v>7.2</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4536265</v>
      </c>
      <c r="CS15" s="609"/>
      <c r="CT15" s="609"/>
      <c r="CU15" s="609"/>
      <c r="CV15" s="609"/>
      <c r="CW15" s="609"/>
      <c r="CX15" s="609"/>
      <c r="CY15" s="610"/>
      <c r="CZ15" s="646">
        <v>9.9</v>
      </c>
      <c r="DA15" s="646"/>
      <c r="DB15" s="646"/>
      <c r="DC15" s="646"/>
      <c r="DD15" s="614">
        <v>979161</v>
      </c>
      <c r="DE15" s="609"/>
      <c r="DF15" s="609"/>
      <c r="DG15" s="609"/>
      <c r="DH15" s="609"/>
      <c r="DI15" s="609"/>
      <c r="DJ15" s="609"/>
      <c r="DK15" s="609"/>
      <c r="DL15" s="609"/>
      <c r="DM15" s="609"/>
      <c r="DN15" s="609"/>
      <c r="DO15" s="609"/>
      <c r="DP15" s="610"/>
      <c r="DQ15" s="614">
        <v>2833602</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134557</v>
      </c>
      <c r="S16" s="609"/>
      <c r="T16" s="609"/>
      <c r="U16" s="609"/>
      <c r="V16" s="609"/>
      <c r="W16" s="609"/>
      <c r="X16" s="609"/>
      <c r="Y16" s="610"/>
      <c r="Z16" s="646">
        <v>0.3</v>
      </c>
      <c r="AA16" s="646"/>
      <c r="AB16" s="646"/>
      <c r="AC16" s="646"/>
      <c r="AD16" s="647">
        <v>134557</v>
      </c>
      <c r="AE16" s="647"/>
      <c r="AF16" s="647"/>
      <c r="AG16" s="647"/>
      <c r="AH16" s="647"/>
      <c r="AI16" s="647"/>
      <c r="AJ16" s="647"/>
      <c r="AK16" s="647"/>
      <c r="AL16" s="611">
        <v>0.5</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349608</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92951</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327823</v>
      </c>
      <c r="S17" s="609"/>
      <c r="T17" s="609"/>
      <c r="U17" s="609"/>
      <c r="V17" s="609"/>
      <c r="W17" s="609"/>
      <c r="X17" s="609"/>
      <c r="Y17" s="610"/>
      <c r="Z17" s="646">
        <v>0.7</v>
      </c>
      <c r="AA17" s="646"/>
      <c r="AB17" s="646"/>
      <c r="AC17" s="646"/>
      <c r="AD17" s="647">
        <v>327823</v>
      </c>
      <c r="AE17" s="647"/>
      <c r="AF17" s="647"/>
      <c r="AG17" s="647"/>
      <c r="AH17" s="647"/>
      <c r="AI17" s="647"/>
      <c r="AJ17" s="647"/>
      <c r="AK17" s="647"/>
      <c r="AL17" s="611">
        <v>1.3</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5504934</v>
      </c>
      <c r="CS17" s="609"/>
      <c r="CT17" s="609"/>
      <c r="CU17" s="609"/>
      <c r="CV17" s="609"/>
      <c r="CW17" s="609"/>
      <c r="CX17" s="609"/>
      <c r="CY17" s="610"/>
      <c r="CZ17" s="646">
        <v>12</v>
      </c>
      <c r="DA17" s="646"/>
      <c r="DB17" s="646"/>
      <c r="DC17" s="646"/>
      <c r="DD17" s="614" t="s">
        <v>122</v>
      </c>
      <c r="DE17" s="609"/>
      <c r="DF17" s="609"/>
      <c r="DG17" s="609"/>
      <c r="DH17" s="609"/>
      <c r="DI17" s="609"/>
      <c r="DJ17" s="609"/>
      <c r="DK17" s="609"/>
      <c r="DL17" s="609"/>
      <c r="DM17" s="609"/>
      <c r="DN17" s="609"/>
      <c r="DO17" s="609"/>
      <c r="DP17" s="610"/>
      <c r="DQ17" s="614">
        <v>5438874</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51813</v>
      </c>
      <c r="S18" s="609"/>
      <c r="T18" s="609"/>
      <c r="U18" s="609"/>
      <c r="V18" s="609"/>
      <c r="W18" s="609"/>
      <c r="X18" s="609"/>
      <c r="Y18" s="610"/>
      <c r="Z18" s="646">
        <v>0.1</v>
      </c>
      <c r="AA18" s="646"/>
      <c r="AB18" s="646"/>
      <c r="AC18" s="646"/>
      <c r="AD18" s="647">
        <v>51813</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265326</v>
      </c>
      <c r="S19" s="609"/>
      <c r="T19" s="609"/>
      <c r="U19" s="609"/>
      <c r="V19" s="609"/>
      <c r="W19" s="609"/>
      <c r="X19" s="609"/>
      <c r="Y19" s="610"/>
      <c r="Z19" s="646">
        <v>0.6</v>
      </c>
      <c r="AA19" s="646"/>
      <c r="AB19" s="646"/>
      <c r="AC19" s="646"/>
      <c r="AD19" s="647">
        <v>265326</v>
      </c>
      <c r="AE19" s="647"/>
      <c r="AF19" s="647"/>
      <c r="AG19" s="647"/>
      <c r="AH19" s="647"/>
      <c r="AI19" s="647"/>
      <c r="AJ19" s="647"/>
      <c r="AK19" s="647"/>
      <c r="AL19" s="611">
        <v>1.1000000000000001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388020</v>
      </c>
      <c r="BH19" s="609"/>
      <c r="BI19" s="609"/>
      <c r="BJ19" s="609"/>
      <c r="BK19" s="609"/>
      <c r="BL19" s="609"/>
      <c r="BM19" s="609"/>
      <c r="BN19" s="610"/>
      <c r="BO19" s="646">
        <v>4.8</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10684</v>
      </c>
      <c r="S20" s="609"/>
      <c r="T20" s="609"/>
      <c r="U20" s="609"/>
      <c r="V20" s="609"/>
      <c r="W20" s="609"/>
      <c r="X20" s="609"/>
      <c r="Y20" s="610"/>
      <c r="Z20" s="646">
        <v>0</v>
      </c>
      <c r="AA20" s="646"/>
      <c r="AB20" s="646"/>
      <c r="AC20" s="646"/>
      <c r="AD20" s="647">
        <v>10684</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388020</v>
      </c>
      <c r="BH20" s="609"/>
      <c r="BI20" s="609"/>
      <c r="BJ20" s="609"/>
      <c r="BK20" s="609"/>
      <c r="BL20" s="609"/>
      <c r="BM20" s="609"/>
      <c r="BN20" s="610"/>
      <c r="BO20" s="646">
        <v>4.8</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45807592</v>
      </c>
      <c r="CS20" s="609"/>
      <c r="CT20" s="609"/>
      <c r="CU20" s="609"/>
      <c r="CV20" s="609"/>
      <c r="CW20" s="609"/>
      <c r="CX20" s="609"/>
      <c r="CY20" s="610"/>
      <c r="CZ20" s="646">
        <v>100</v>
      </c>
      <c r="DA20" s="646"/>
      <c r="DB20" s="646"/>
      <c r="DC20" s="646"/>
      <c r="DD20" s="614">
        <v>4579968</v>
      </c>
      <c r="DE20" s="609"/>
      <c r="DF20" s="609"/>
      <c r="DG20" s="609"/>
      <c r="DH20" s="609"/>
      <c r="DI20" s="609"/>
      <c r="DJ20" s="609"/>
      <c r="DK20" s="609"/>
      <c r="DL20" s="609"/>
      <c r="DM20" s="609"/>
      <c r="DN20" s="609"/>
      <c r="DO20" s="609"/>
      <c r="DP20" s="610"/>
      <c r="DQ20" s="614">
        <v>29324310</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16229467</v>
      </c>
      <c r="S21" s="609"/>
      <c r="T21" s="609"/>
      <c r="U21" s="609"/>
      <c r="V21" s="609"/>
      <c r="W21" s="609"/>
      <c r="X21" s="609"/>
      <c r="Y21" s="610"/>
      <c r="Z21" s="646">
        <v>33.9</v>
      </c>
      <c r="AA21" s="646"/>
      <c r="AB21" s="646"/>
      <c r="AC21" s="646"/>
      <c r="AD21" s="647">
        <v>13651645</v>
      </c>
      <c r="AE21" s="647"/>
      <c r="AF21" s="647"/>
      <c r="AG21" s="647"/>
      <c r="AH21" s="647"/>
      <c r="AI21" s="647"/>
      <c r="AJ21" s="647"/>
      <c r="AK21" s="647"/>
      <c r="AL21" s="611">
        <v>55.3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49701</v>
      </c>
      <c r="BH21" s="609"/>
      <c r="BI21" s="609"/>
      <c r="BJ21" s="609"/>
      <c r="BK21" s="609"/>
      <c r="BL21" s="609"/>
      <c r="BM21" s="609"/>
      <c r="BN21" s="610"/>
      <c r="BO21" s="646">
        <v>0.6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13651645</v>
      </c>
      <c r="S22" s="609"/>
      <c r="T22" s="609"/>
      <c r="U22" s="609"/>
      <c r="V22" s="609"/>
      <c r="W22" s="609"/>
      <c r="X22" s="609"/>
      <c r="Y22" s="610"/>
      <c r="Z22" s="646">
        <v>28.5</v>
      </c>
      <c r="AA22" s="646"/>
      <c r="AB22" s="646"/>
      <c r="AC22" s="646"/>
      <c r="AD22" s="647">
        <v>13651645</v>
      </c>
      <c r="AE22" s="647"/>
      <c r="AF22" s="647"/>
      <c r="AG22" s="647"/>
      <c r="AH22" s="647"/>
      <c r="AI22" s="647"/>
      <c r="AJ22" s="647"/>
      <c r="AK22" s="647"/>
      <c r="AL22" s="611">
        <v>55.3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2577822</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v>338319</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24134775</v>
      </c>
      <c r="CS24" s="664"/>
      <c r="CT24" s="664"/>
      <c r="CU24" s="664"/>
      <c r="CV24" s="664"/>
      <c r="CW24" s="664"/>
      <c r="CX24" s="664"/>
      <c r="CY24" s="689"/>
      <c r="CZ24" s="690">
        <v>52.7</v>
      </c>
      <c r="DA24" s="672"/>
      <c r="DB24" s="672"/>
      <c r="DC24" s="692"/>
      <c r="DD24" s="688">
        <v>16972864</v>
      </c>
      <c r="DE24" s="664"/>
      <c r="DF24" s="664"/>
      <c r="DG24" s="664"/>
      <c r="DH24" s="664"/>
      <c r="DI24" s="664"/>
      <c r="DJ24" s="664"/>
      <c r="DK24" s="689"/>
      <c r="DL24" s="688">
        <v>15126648</v>
      </c>
      <c r="DM24" s="664"/>
      <c r="DN24" s="664"/>
      <c r="DO24" s="664"/>
      <c r="DP24" s="664"/>
      <c r="DQ24" s="664"/>
      <c r="DR24" s="664"/>
      <c r="DS24" s="664"/>
      <c r="DT24" s="664"/>
      <c r="DU24" s="664"/>
      <c r="DV24" s="689"/>
      <c r="DW24" s="690">
        <v>61.1</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27570552</v>
      </c>
      <c r="S25" s="609"/>
      <c r="T25" s="609"/>
      <c r="U25" s="609"/>
      <c r="V25" s="609"/>
      <c r="W25" s="609"/>
      <c r="X25" s="609"/>
      <c r="Y25" s="610"/>
      <c r="Z25" s="646">
        <v>57.5</v>
      </c>
      <c r="AA25" s="646"/>
      <c r="AB25" s="646"/>
      <c r="AC25" s="646"/>
      <c r="AD25" s="647">
        <v>24568621</v>
      </c>
      <c r="AE25" s="647"/>
      <c r="AF25" s="647"/>
      <c r="AG25" s="647"/>
      <c r="AH25" s="647"/>
      <c r="AI25" s="647"/>
      <c r="AJ25" s="647"/>
      <c r="AK25" s="647"/>
      <c r="AL25" s="611">
        <v>99.6</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8781119</v>
      </c>
      <c r="CS25" s="621"/>
      <c r="CT25" s="621"/>
      <c r="CU25" s="621"/>
      <c r="CV25" s="621"/>
      <c r="CW25" s="621"/>
      <c r="CX25" s="621"/>
      <c r="CY25" s="622"/>
      <c r="CZ25" s="611">
        <v>19.2</v>
      </c>
      <c r="DA25" s="623"/>
      <c r="DB25" s="623"/>
      <c r="DC25" s="624"/>
      <c r="DD25" s="614">
        <v>7811441</v>
      </c>
      <c r="DE25" s="621"/>
      <c r="DF25" s="621"/>
      <c r="DG25" s="621"/>
      <c r="DH25" s="621"/>
      <c r="DI25" s="621"/>
      <c r="DJ25" s="621"/>
      <c r="DK25" s="622"/>
      <c r="DL25" s="614">
        <v>7677071</v>
      </c>
      <c r="DM25" s="621"/>
      <c r="DN25" s="621"/>
      <c r="DO25" s="621"/>
      <c r="DP25" s="621"/>
      <c r="DQ25" s="621"/>
      <c r="DR25" s="621"/>
      <c r="DS25" s="621"/>
      <c r="DT25" s="621"/>
      <c r="DU25" s="621"/>
      <c r="DV25" s="622"/>
      <c r="DW25" s="611">
        <v>31</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6178</v>
      </c>
      <c r="S26" s="609"/>
      <c r="T26" s="609"/>
      <c r="U26" s="609"/>
      <c r="V26" s="609"/>
      <c r="W26" s="609"/>
      <c r="X26" s="609"/>
      <c r="Y26" s="610"/>
      <c r="Z26" s="646">
        <v>0</v>
      </c>
      <c r="AA26" s="646"/>
      <c r="AB26" s="646"/>
      <c r="AC26" s="646"/>
      <c r="AD26" s="647">
        <v>6178</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5275614</v>
      </c>
      <c r="CS26" s="609"/>
      <c r="CT26" s="609"/>
      <c r="CU26" s="609"/>
      <c r="CV26" s="609"/>
      <c r="CW26" s="609"/>
      <c r="CX26" s="609"/>
      <c r="CY26" s="610"/>
      <c r="CZ26" s="611">
        <v>11.5</v>
      </c>
      <c r="DA26" s="623"/>
      <c r="DB26" s="623"/>
      <c r="DC26" s="624"/>
      <c r="DD26" s="614">
        <v>4833305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512595</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8001260</v>
      </c>
      <c r="BH27" s="609"/>
      <c r="BI27" s="609"/>
      <c r="BJ27" s="609"/>
      <c r="BK27" s="609"/>
      <c r="BL27" s="609"/>
      <c r="BM27" s="609"/>
      <c r="BN27" s="610"/>
      <c r="BO27" s="646">
        <v>100</v>
      </c>
      <c r="BP27" s="646"/>
      <c r="BQ27" s="646"/>
      <c r="BR27" s="646"/>
      <c r="BS27" s="647">
        <v>85790</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9848727</v>
      </c>
      <c r="CS27" s="621"/>
      <c r="CT27" s="621"/>
      <c r="CU27" s="621"/>
      <c r="CV27" s="621"/>
      <c r="CW27" s="621"/>
      <c r="CX27" s="621"/>
      <c r="CY27" s="622"/>
      <c r="CZ27" s="611">
        <v>21.5</v>
      </c>
      <c r="DA27" s="623"/>
      <c r="DB27" s="623"/>
      <c r="DC27" s="624"/>
      <c r="DD27" s="614">
        <v>3722554</v>
      </c>
      <c r="DE27" s="621"/>
      <c r="DF27" s="621"/>
      <c r="DG27" s="621"/>
      <c r="DH27" s="621"/>
      <c r="DI27" s="621"/>
      <c r="DJ27" s="621"/>
      <c r="DK27" s="622"/>
      <c r="DL27" s="614">
        <v>2653614</v>
      </c>
      <c r="DM27" s="621"/>
      <c r="DN27" s="621"/>
      <c r="DO27" s="621"/>
      <c r="DP27" s="621"/>
      <c r="DQ27" s="621"/>
      <c r="DR27" s="621"/>
      <c r="DS27" s="621"/>
      <c r="DT27" s="621"/>
      <c r="DU27" s="621"/>
      <c r="DV27" s="622"/>
      <c r="DW27" s="611">
        <v>10.7</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629004</v>
      </c>
      <c r="S28" s="609"/>
      <c r="T28" s="609"/>
      <c r="U28" s="609"/>
      <c r="V28" s="609"/>
      <c r="W28" s="609"/>
      <c r="X28" s="609"/>
      <c r="Y28" s="610"/>
      <c r="Z28" s="646">
        <v>1.3</v>
      </c>
      <c r="AA28" s="646"/>
      <c r="AB28" s="646"/>
      <c r="AC28" s="646"/>
      <c r="AD28" s="647">
        <v>72944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5504929</v>
      </c>
      <c r="CS28" s="609"/>
      <c r="CT28" s="609"/>
      <c r="CU28" s="609"/>
      <c r="CV28" s="609"/>
      <c r="CW28" s="609"/>
      <c r="CX28" s="609"/>
      <c r="CY28" s="610"/>
      <c r="CZ28" s="611">
        <v>12</v>
      </c>
      <c r="DA28" s="623"/>
      <c r="DB28" s="623"/>
      <c r="DC28" s="624"/>
      <c r="DD28" s="614">
        <v>5438869</v>
      </c>
      <c r="DE28" s="609"/>
      <c r="DF28" s="609"/>
      <c r="DG28" s="609"/>
      <c r="DH28" s="609"/>
      <c r="DI28" s="609"/>
      <c r="DJ28" s="609"/>
      <c r="DK28" s="610"/>
      <c r="DL28" s="614">
        <v>4795963</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202280</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5503594</v>
      </c>
      <c r="CS29" s="621"/>
      <c r="CT29" s="621"/>
      <c r="CU29" s="621"/>
      <c r="CV29" s="621"/>
      <c r="CW29" s="621"/>
      <c r="CX29" s="621"/>
      <c r="CY29" s="622"/>
      <c r="CZ29" s="611">
        <v>12</v>
      </c>
      <c r="DA29" s="623"/>
      <c r="DB29" s="623"/>
      <c r="DC29" s="624"/>
      <c r="DD29" s="614">
        <v>5437534</v>
      </c>
      <c r="DE29" s="621"/>
      <c r="DF29" s="621"/>
      <c r="DG29" s="621"/>
      <c r="DH29" s="621"/>
      <c r="DI29" s="621"/>
      <c r="DJ29" s="621"/>
      <c r="DK29" s="622"/>
      <c r="DL29" s="614">
        <v>4794628</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7032906</v>
      </c>
      <c r="S30" s="609"/>
      <c r="T30" s="609"/>
      <c r="U30" s="609"/>
      <c r="V30" s="609"/>
      <c r="W30" s="609"/>
      <c r="X30" s="609"/>
      <c r="Y30" s="610"/>
      <c r="Z30" s="646">
        <v>14.7</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5267759</v>
      </c>
      <c r="CS30" s="609"/>
      <c r="CT30" s="609"/>
      <c r="CU30" s="609"/>
      <c r="CV30" s="609"/>
      <c r="CW30" s="609"/>
      <c r="CX30" s="609"/>
      <c r="CY30" s="610"/>
      <c r="CZ30" s="611">
        <v>11.5</v>
      </c>
      <c r="DA30" s="623"/>
      <c r="DB30" s="623"/>
      <c r="DC30" s="624"/>
      <c r="DD30" s="614">
        <v>5205278</v>
      </c>
      <c r="DE30" s="609"/>
      <c r="DF30" s="609"/>
      <c r="DG30" s="609"/>
      <c r="DH30" s="609"/>
      <c r="DI30" s="609"/>
      <c r="DJ30" s="609"/>
      <c r="DK30" s="610"/>
      <c r="DL30" s="614">
        <v>4562372</v>
      </c>
      <c r="DM30" s="609"/>
      <c r="DN30" s="609"/>
      <c r="DO30" s="609"/>
      <c r="DP30" s="609"/>
      <c r="DQ30" s="609"/>
      <c r="DR30" s="609"/>
      <c r="DS30" s="609"/>
      <c r="DT30" s="609"/>
      <c r="DU30" s="609"/>
      <c r="DV30" s="610"/>
      <c r="DW30" s="611">
        <v>18.399999999999999</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99.4</v>
      </c>
      <c r="BH31" s="671"/>
      <c r="BI31" s="671"/>
      <c r="BJ31" s="671"/>
      <c r="BK31" s="671"/>
      <c r="BL31" s="671"/>
      <c r="BM31" s="672">
        <v>98.8</v>
      </c>
      <c r="BN31" s="671"/>
      <c r="BO31" s="671"/>
      <c r="BP31" s="671"/>
      <c r="BQ31" s="673"/>
      <c r="BR31" s="670">
        <v>99.5</v>
      </c>
      <c r="BS31" s="671"/>
      <c r="BT31" s="671"/>
      <c r="BU31" s="671"/>
      <c r="BV31" s="671"/>
      <c r="BW31" s="671"/>
      <c r="BX31" s="672">
        <v>98.9</v>
      </c>
      <c r="BY31" s="671"/>
      <c r="BZ31" s="671"/>
      <c r="CA31" s="671"/>
      <c r="CB31" s="673"/>
      <c r="CD31" s="629"/>
      <c r="CE31" s="630"/>
      <c r="CF31" s="605" t="s">
        <v>299</v>
      </c>
      <c r="CG31" s="606"/>
      <c r="CH31" s="606"/>
      <c r="CI31" s="606"/>
      <c r="CJ31" s="606"/>
      <c r="CK31" s="606"/>
      <c r="CL31" s="606"/>
      <c r="CM31" s="606"/>
      <c r="CN31" s="606"/>
      <c r="CO31" s="606"/>
      <c r="CP31" s="606"/>
      <c r="CQ31" s="607"/>
      <c r="CR31" s="608">
        <v>235835</v>
      </c>
      <c r="CS31" s="621"/>
      <c r="CT31" s="621"/>
      <c r="CU31" s="621"/>
      <c r="CV31" s="621"/>
      <c r="CW31" s="621"/>
      <c r="CX31" s="621"/>
      <c r="CY31" s="622"/>
      <c r="CZ31" s="611">
        <v>0.5</v>
      </c>
      <c r="DA31" s="623"/>
      <c r="DB31" s="623"/>
      <c r="DC31" s="624"/>
      <c r="DD31" s="614">
        <v>232256</v>
      </c>
      <c r="DE31" s="621"/>
      <c r="DF31" s="621"/>
      <c r="DG31" s="621"/>
      <c r="DH31" s="621"/>
      <c r="DI31" s="621"/>
      <c r="DJ31" s="621"/>
      <c r="DK31" s="622"/>
      <c r="DL31" s="614">
        <v>232256</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3717479</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99.4</v>
      </c>
      <c r="BH32" s="621"/>
      <c r="BI32" s="621"/>
      <c r="BJ32" s="621"/>
      <c r="BK32" s="621"/>
      <c r="BL32" s="621"/>
      <c r="BM32" s="612">
        <v>98.9</v>
      </c>
      <c r="BN32" s="621"/>
      <c r="BO32" s="621"/>
      <c r="BP32" s="621"/>
      <c r="BQ32" s="644"/>
      <c r="BR32" s="674">
        <v>99.6</v>
      </c>
      <c r="BS32" s="621"/>
      <c r="BT32" s="621"/>
      <c r="BU32" s="621"/>
      <c r="BV32" s="621"/>
      <c r="BW32" s="621"/>
      <c r="BX32" s="612">
        <v>99.1</v>
      </c>
      <c r="BY32" s="621"/>
      <c r="BZ32" s="621"/>
      <c r="CA32" s="621"/>
      <c r="CB32" s="644"/>
      <c r="CD32" s="631"/>
      <c r="CE32" s="632"/>
      <c r="CF32" s="605" t="s">
        <v>303</v>
      </c>
      <c r="CG32" s="606"/>
      <c r="CH32" s="606"/>
      <c r="CI32" s="606"/>
      <c r="CJ32" s="606"/>
      <c r="CK32" s="606"/>
      <c r="CL32" s="606"/>
      <c r="CM32" s="606"/>
      <c r="CN32" s="606"/>
      <c r="CO32" s="606"/>
      <c r="CP32" s="606"/>
      <c r="CQ32" s="607"/>
      <c r="CR32" s="608">
        <v>1335</v>
      </c>
      <c r="CS32" s="609"/>
      <c r="CT32" s="609"/>
      <c r="CU32" s="609"/>
      <c r="CV32" s="609"/>
      <c r="CW32" s="609"/>
      <c r="CX32" s="609"/>
      <c r="CY32" s="610"/>
      <c r="CZ32" s="611">
        <v>0</v>
      </c>
      <c r="DA32" s="623"/>
      <c r="DB32" s="623"/>
      <c r="DC32" s="624"/>
      <c r="DD32" s="614">
        <v>1335</v>
      </c>
      <c r="DE32" s="609"/>
      <c r="DF32" s="609"/>
      <c r="DG32" s="609"/>
      <c r="DH32" s="609"/>
      <c r="DI32" s="609"/>
      <c r="DJ32" s="609"/>
      <c r="DK32" s="610"/>
      <c r="DL32" s="614">
        <v>1335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91094</v>
      </c>
      <c r="S33" s="609"/>
      <c r="T33" s="609"/>
      <c r="U33" s="609"/>
      <c r="V33" s="609"/>
      <c r="W33" s="609"/>
      <c r="X33" s="609"/>
      <c r="Y33" s="610"/>
      <c r="Z33" s="646">
        <v>0.2</v>
      </c>
      <c r="AA33" s="646"/>
      <c r="AB33" s="646"/>
      <c r="AC33" s="646"/>
      <c r="AD33" s="647">
        <v>22549</v>
      </c>
      <c r="AE33" s="647"/>
      <c r="AF33" s="647"/>
      <c r="AG33" s="647"/>
      <c r="AH33" s="647"/>
      <c r="AI33" s="647"/>
      <c r="AJ33" s="647"/>
      <c r="AK33" s="647"/>
      <c r="AL33" s="611">
        <v>0.1</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99.3</v>
      </c>
      <c r="BH33" s="593"/>
      <c r="BI33" s="593"/>
      <c r="BJ33" s="593"/>
      <c r="BK33" s="593"/>
      <c r="BL33" s="593"/>
      <c r="BM33" s="639">
        <v>98.5</v>
      </c>
      <c r="BN33" s="593"/>
      <c r="BO33" s="593"/>
      <c r="BP33" s="593"/>
      <c r="BQ33" s="656"/>
      <c r="BR33" s="669">
        <v>99.3</v>
      </c>
      <c r="BS33" s="593"/>
      <c r="BT33" s="593"/>
      <c r="BU33" s="593"/>
      <c r="BV33" s="593"/>
      <c r="BW33" s="593"/>
      <c r="BX33" s="639">
        <v>98.6</v>
      </c>
      <c r="BY33" s="593"/>
      <c r="BZ33" s="593"/>
      <c r="CA33" s="593"/>
      <c r="CB33" s="656"/>
      <c r="CD33" s="605" t="s">
        <v>306</v>
      </c>
      <c r="CE33" s="606"/>
      <c r="CF33" s="606"/>
      <c r="CG33" s="606"/>
      <c r="CH33" s="606"/>
      <c r="CI33" s="606"/>
      <c r="CJ33" s="606"/>
      <c r="CK33" s="606"/>
      <c r="CL33" s="606"/>
      <c r="CM33" s="606"/>
      <c r="CN33" s="606"/>
      <c r="CO33" s="606"/>
      <c r="CP33" s="606"/>
      <c r="CQ33" s="607"/>
      <c r="CR33" s="608">
        <v>16743241</v>
      </c>
      <c r="CS33" s="621"/>
      <c r="CT33" s="621"/>
      <c r="CU33" s="621"/>
      <c r="CV33" s="621"/>
      <c r="CW33" s="621"/>
      <c r="CX33" s="621"/>
      <c r="CY33" s="622"/>
      <c r="CZ33" s="611">
        <v>36.6</v>
      </c>
      <c r="DA33" s="623"/>
      <c r="DB33" s="623"/>
      <c r="DC33" s="624"/>
      <c r="DD33" s="614">
        <v>11494931</v>
      </c>
      <c r="DE33" s="621"/>
      <c r="DF33" s="621"/>
      <c r="DG33" s="621"/>
      <c r="DH33" s="621"/>
      <c r="DI33" s="621"/>
      <c r="DJ33" s="621"/>
      <c r="DK33" s="622"/>
      <c r="DL33" s="614">
        <v>9485025</v>
      </c>
      <c r="DM33" s="621"/>
      <c r="DN33" s="621"/>
      <c r="DO33" s="621"/>
      <c r="DP33" s="621"/>
      <c r="DQ33" s="621"/>
      <c r="DR33" s="621"/>
      <c r="DS33" s="621"/>
      <c r="DT33" s="621"/>
      <c r="DU33" s="621"/>
      <c r="DV33" s="622"/>
      <c r="DW33" s="611">
        <v>38.299999999999997</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322891</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7259957</v>
      </c>
      <c r="CS34" s="609"/>
      <c r="CT34" s="609"/>
      <c r="CU34" s="609"/>
      <c r="CV34" s="609"/>
      <c r="CW34" s="609"/>
      <c r="CX34" s="609"/>
      <c r="CY34" s="610"/>
      <c r="CZ34" s="611">
        <v>15.8</v>
      </c>
      <c r="DA34" s="623"/>
      <c r="DB34" s="623"/>
      <c r="DC34" s="624"/>
      <c r="DD34" s="614">
        <v>4632120</v>
      </c>
      <c r="DE34" s="609"/>
      <c r="DF34" s="609"/>
      <c r="DG34" s="609"/>
      <c r="DH34" s="609"/>
      <c r="DI34" s="609"/>
      <c r="DJ34" s="609"/>
      <c r="DK34" s="610"/>
      <c r="DL34" s="614">
        <v>3878350</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939730</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716494</v>
      </c>
      <c r="CS35" s="621"/>
      <c r="CT35" s="621"/>
      <c r="CU35" s="621"/>
      <c r="CV35" s="621"/>
      <c r="CW35" s="621"/>
      <c r="CX35" s="621"/>
      <c r="CY35" s="622"/>
      <c r="CZ35" s="611">
        <v>1.6</v>
      </c>
      <c r="DA35" s="623"/>
      <c r="DB35" s="623"/>
      <c r="DC35" s="624"/>
      <c r="DD35" s="614">
        <v>527138</v>
      </c>
      <c r="DE35" s="621"/>
      <c r="DF35" s="621"/>
      <c r="DG35" s="621"/>
      <c r="DH35" s="621"/>
      <c r="DI35" s="621"/>
      <c r="DJ35" s="621"/>
      <c r="DK35" s="622"/>
      <c r="DL35" s="614">
        <v>526723</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2118835</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5598233</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63193</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4009731</v>
      </c>
      <c r="CS36" s="609"/>
      <c r="CT36" s="609"/>
      <c r="CU36" s="609"/>
      <c r="CV36" s="609"/>
      <c r="CW36" s="609"/>
      <c r="CX36" s="609"/>
      <c r="CY36" s="610"/>
      <c r="CZ36" s="611">
        <v>8.8000000000000007</v>
      </c>
      <c r="DA36" s="623"/>
      <c r="DB36" s="623"/>
      <c r="DC36" s="624"/>
      <c r="DD36" s="614">
        <v>3251942</v>
      </c>
      <c r="DE36" s="609"/>
      <c r="DF36" s="609"/>
      <c r="DG36" s="609"/>
      <c r="DH36" s="609"/>
      <c r="DI36" s="609"/>
      <c r="DJ36" s="609"/>
      <c r="DK36" s="610"/>
      <c r="DL36" s="614">
        <v>2234081</v>
      </c>
      <c r="DM36" s="609"/>
      <c r="DN36" s="609"/>
      <c r="DO36" s="609"/>
      <c r="DP36" s="609"/>
      <c r="DQ36" s="609"/>
      <c r="DR36" s="609"/>
      <c r="DS36" s="609"/>
      <c r="DT36" s="609"/>
      <c r="DU36" s="609"/>
      <c r="DV36" s="610"/>
      <c r="DW36" s="611">
        <v>9</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1886004</v>
      </c>
      <c r="S37" s="609"/>
      <c r="T37" s="609"/>
      <c r="U37" s="609"/>
      <c r="V37" s="609"/>
      <c r="W37" s="609"/>
      <c r="X37" s="609"/>
      <c r="Y37" s="610"/>
      <c r="Z37" s="646">
        <v>3.9</v>
      </c>
      <c r="AA37" s="646"/>
      <c r="AB37" s="646"/>
      <c r="AC37" s="646"/>
      <c r="AD37" s="647">
        <v>1141</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1133005</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-29022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418015</v>
      </c>
      <c r="CS37" s="621"/>
      <c r="CT37" s="621"/>
      <c r="CU37" s="621"/>
      <c r="CV37" s="621"/>
      <c r="CW37" s="621"/>
      <c r="CX37" s="621"/>
      <c r="CY37" s="622"/>
      <c r="CZ37" s="611">
        <v>0.9</v>
      </c>
      <c r="DA37" s="623"/>
      <c r="DB37" s="623"/>
      <c r="DC37" s="624"/>
      <c r="DD37" s="614">
        <v>415382</v>
      </c>
      <c r="DE37" s="621"/>
      <c r="DF37" s="621"/>
      <c r="DG37" s="621"/>
      <c r="DH37" s="621"/>
      <c r="DI37" s="621"/>
      <c r="DJ37" s="621"/>
      <c r="DK37" s="622"/>
      <c r="DL37" s="614">
        <v>376108</v>
      </c>
      <c r="DM37" s="621"/>
      <c r="DN37" s="621"/>
      <c r="DO37" s="621"/>
      <c r="DP37" s="621"/>
      <c r="DQ37" s="621"/>
      <c r="DR37" s="621"/>
      <c r="DS37" s="621"/>
      <c r="DT37" s="621"/>
      <c r="DU37" s="621"/>
      <c r="DV37" s="622"/>
      <c r="DW37" s="611">
        <v>1.5</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2894900</v>
      </c>
      <c r="S38" s="609"/>
      <c r="T38" s="609"/>
      <c r="U38" s="609"/>
      <c r="V38" s="609"/>
      <c r="W38" s="609"/>
      <c r="X38" s="609"/>
      <c r="Y38" s="610"/>
      <c r="Z38" s="646">
        <v>6</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392378</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11365</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3727900</v>
      </c>
      <c r="CS38" s="609"/>
      <c r="CT38" s="609"/>
      <c r="CU38" s="609"/>
      <c r="CV38" s="609"/>
      <c r="CW38" s="609"/>
      <c r="CX38" s="609"/>
      <c r="CY38" s="610"/>
      <c r="CZ38" s="611">
        <v>8.1</v>
      </c>
      <c r="DA38" s="623"/>
      <c r="DB38" s="623"/>
      <c r="DC38" s="624"/>
      <c r="DD38" s="614">
        <v>2948746</v>
      </c>
      <c r="DE38" s="609"/>
      <c r="DF38" s="609"/>
      <c r="DG38" s="609"/>
      <c r="DH38" s="609"/>
      <c r="DI38" s="609"/>
      <c r="DJ38" s="609"/>
      <c r="DK38" s="610"/>
      <c r="DL38" s="614">
        <v>2845413</v>
      </c>
      <c r="DM38" s="609"/>
      <c r="DN38" s="609"/>
      <c r="DO38" s="609"/>
      <c r="DP38" s="609"/>
      <c r="DQ38" s="609"/>
      <c r="DR38" s="609"/>
      <c r="DS38" s="609"/>
      <c r="DT38" s="609"/>
      <c r="DU38" s="609"/>
      <c r="DV38" s="610"/>
      <c r="DW38" s="611">
        <v>11.5</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344950</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17503</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164869</v>
      </c>
      <c r="CS39" s="621"/>
      <c r="CT39" s="621"/>
      <c r="CU39" s="621"/>
      <c r="CV39" s="621"/>
      <c r="CW39" s="621"/>
      <c r="CX39" s="621"/>
      <c r="CY39" s="622"/>
      <c r="CZ39" s="611">
        <v>0.4</v>
      </c>
      <c r="DA39" s="623"/>
      <c r="DB39" s="623"/>
      <c r="DC39" s="624"/>
      <c r="DD39" s="614">
        <v>134527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65700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109</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864290</v>
      </c>
      <c r="CS40" s="609"/>
      <c r="CT40" s="609"/>
      <c r="CU40" s="609"/>
      <c r="CV40" s="609"/>
      <c r="CW40" s="609"/>
      <c r="CX40" s="609"/>
      <c r="CY40" s="610"/>
      <c r="CZ40" s="611">
        <v>1.9</v>
      </c>
      <c r="DA40" s="623"/>
      <c r="DB40" s="623"/>
      <c r="DC40" s="624"/>
      <c r="DD40" s="614">
        <v>458</v>
      </c>
      <c r="DE40" s="609"/>
      <c r="DF40" s="609"/>
      <c r="DG40" s="609"/>
      <c r="DH40" s="609"/>
      <c r="DI40" s="609"/>
      <c r="DJ40" s="609"/>
      <c r="DK40" s="610"/>
      <c r="DL40" s="614">
        <v>458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47924448</v>
      </c>
      <c r="S41" s="633"/>
      <c r="T41" s="633"/>
      <c r="U41" s="633"/>
      <c r="V41" s="633"/>
      <c r="W41" s="633"/>
      <c r="X41" s="633"/>
      <c r="Y41" s="636"/>
      <c r="Z41" s="637">
        <v>100</v>
      </c>
      <c r="AA41" s="637"/>
      <c r="AB41" s="637"/>
      <c r="AC41" s="637"/>
      <c r="AD41" s="638">
        <v>24671433</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863297</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2864603</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333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4929576</v>
      </c>
      <c r="CS42" s="621"/>
      <c r="CT42" s="621"/>
      <c r="CU42" s="621"/>
      <c r="CV42" s="621"/>
      <c r="CW42" s="621"/>
      <c r="CX42" s="621"/>
      <c r="CY42" s="622"/>
      <c r="CZ42" s="611">
        <v>10.8</v>
      </c>
      <c r="DA42" s="623"/>
      <c r="DB42" s="623"/>
      <c r="DC42" s="624"/>
      <c r="DD42" s="614">
        <v>856515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163484</v>
      </c>
      <c r="CS43" s="621"/>
      <c r="CT43" s="621"/>
      <c r="CU43" s="621"/>
      <c r="CV43" s="621"/>
      <c r="CW43" s="621"/>
      <c r="CX43" s="621"/>
      <c r="CY43" s="622"/>
      <c r="CZ43" s="611">
        <v>0.4</v>
      </c>
      <c r="DA43" s="623"/>
      <c r="DB43" s="623"/>
      <c r="DC43" s="624"/>
      <c r="DD43" s="614">
        <v>158184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4579968</v>
      </c>
      <c r="CS44" s="609"/>
      <c r="CT44" s="609"/>
      <c r="CU44" s="609"/>
      <c r="CV44" s="609"/>
      <c r="CW44" s="609"/>
      <c r="CX44" s="609"/>
      <c r="CY44" s="610"/>
      <c r="CZ44" s="611">
        <v>10</v>
      </c>
      <c r="DA44" s="612"/>
      <c r="DB44" s="612"/>
      <c r="DC44" s="613"/>
      <c r="DD44" s="614">
        <v>763564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1544153</v>
      </c>
      <c r="CS45" s="621"/>
      <c r="CT45" s="621"/>
      <c r="CU45" s="621"/>
      <c r="CV45" s="621"/>
      <c r="CW45" s="621"/>
      <c r="CX45" s="621"/>
      <c r="CY45" s="622"/>
      <c r="CZ45" s="611">
        <v>3.4</v>
      </c>
      <c r="DA45" s="623"/>
      <c r="DB45" s="623"/>
      <c r="DC45" s="624"/>
      <c r="DD45" s="614">
        <v>166420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2862968</v>
      </c>
      <c r="CS46" s="609"/>
      <c r="CT46" s="609"/>
      <c r="CU46" s="609"/>
      <c r="CV46" s="609"/>
      <c r="CW46" s="609"/>
      <c r="CX46" s="609"/>
      <c r="CY46" s="610"/>
      <c r="CZ46" s="611">
        <v>6.2</v>
      </c>
      <c r="DA46" s="612"/>
      <c r="DB46" s="612"/>
      <c r="DC46" s="613"/>
      <c r="DD46" s="614">
        <v>585533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349608</v>
      </c>
      <c r="CS47" s="621"/>
      <c r="CT47" s="621"/>
      <c r="CU47" s="621"/>
      <c r="CV47" s="621"/>
      <c r="CW47" s="621"/>
      <c r="CX47" s="621"/>
      <c r="CY47" s="622"/>
      <c r="CZ47" s="611">
        <v>0.8</v>
      </c>
      <c r="DA47" s="623"/>
      <c r="DB47" s="623"/>
      <c r="DC47" s="624"/>
      <c r="DD47" s="614">
        <v>92951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45807592</v>
      </c>
      <c r="CS49" s="593"/>
      <c r="CT49" s="593"/>
      <c r="CU49" s="593"/>
      <c r="CV49" s="593"/>
      <c r="CW49" s="593"/>
      <c r="CX49" s="593"/>
      <c r="CY49" s="594"/>
      <c r="CZ49" s="595">
        <v>100</v>
      </c>
      <c r="DA49" s="596"/>
      <c r="DB49" s="596"/>
      <c r="DC49" s="597"/>
      <c r="DD49" s="598">
        <v>29324310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9BqU/roAms25OG56xcv10cXxKMx2DbJbcFELyS2Bv78der4aA/SDQYlqb8oAKE4ajmXcUXam2PtTBCTV58Dg==" saltValue="V6SLA9rluqRpuiHWd314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47387</v>
      </c>
      <c r="R7" s="1090"/>
      <c r="S7" s="1090"/>
      <c r="T7" s="1090"/>
      <c r="U7" s="1090"/>
      <c r="V7" s="1090">
        <v>45325</v>
      </c>
      <c r="W7" s="1090"/>
      <c r="X7" s="1090"/>
      <c r="Y7" s="1090"/>
      <c r="Z7" s="1090"/>
      <c r="AA7" s="1090">
        <v>2062</v>
      </c>
      <c r="AB7" s="1090"/>
      <c r="AC7" s="1090"/>
      <c r="AD7" s="1090"/>
      <c r="AE7" s="1091"/>
      <c r="AF7" s="1092">
        <v>1593</v>
      </c>
      <c r="AG7" s="1093"/>
      <c r="AH7" s="1093"/>
      <c r="AI7" s="1093"/>
      <c r="AJ7" s="1094"/>
      <c r="AK7" s="1095">
        <v>935</v>
      </c>
      <c r="AL7" s="1096"/>
      <c r="AM7" s="1096"/>
      <c r="AN7" s="1096"/>
      <c r="AO7" s="1096"/>
      <c r="AP7" s="1096">
        <v>48060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578</v>
      </c>
      <c r="BS7" s="1086" t="s">
        <v>557</v>
      </c>
      <c r="BT7" s="1087"/>
      <c r="BU7" s="1087"/>
      <c r="BV7" s="1087"/>
      <c r="BW7" s="1087"/>
      <c r="BX7" s="1087"/>
      <c r="BY7" s="1087"/>
      <c r="BZ7" s="1087"/>
      <c r="CA7" s="1087"/>
      <c r="CB7" s="1087"/>
      <c r="CC7" s="1087"/>
      <c r="CD7" s="1087"/>
      <c r="CE7" s="1087"/>
      <c r="CF7" s="1087"/>
      <c r="CG7" s="1099"/>
      <c r="CH7" s="1083">
        <v>-3</v>
      </c>
      <c r="CI7" s="1084"/>
      <c r="CJ7" s="1084"/>
      <c r="CK7" s="1084"/>
      <c r="CL7" s="1085"/>
      <c r="CM7" s="1083">
        <v>38</v>
      </c>
      <c r="CN7" s="1084"/>
      <c r="CO7" s="1084"/>
      <c r="CP7" s="1084"/>
      <c r="CQ7" s="1085"/>
      <c r="CR7" s="1083">
        <v>10</v>
      </c>
      <c r="CS7" s="1084"/>
      <c r="CT7" s="1084"/>
      <c r="CU7" s="1084"/>
      <c r="CV7" s="1085"/>
      <c r="CW7" s="1083">
        <v>55</v>
      </c>
      <c r="CX7" s="1084"/>
      <c r="CY7" s="1084"/>
      <c r="CZ7" s="1084"/>
      <c r="DA7" s="1085"/>
      <c r="DB7" s="1083">
        <v>700</v>
      </c>
      <c r="DC7" s="1084"/>
      <c r="DD7" s="1084"/>
      <c r="DE7" s="1084"/>
      <c r="DF7" s="1085"/>
      <c r="DG7" s="1083" t="s">
        <v>558</v>
      </c>
      <c r="DH7" s="1084"/>
      <c r="DI7" s="1084"/>
      <c r="DJ7" s="1084"/>
      <c r="DK7" s="1085"/>
      <c r="DL7" s="1083" t="s">
        <v>558</v>
      </c>
      <c r="DM7" s="1084"/>
      <c r="DN7" s="1084"/>
      <c r="DO7" s="1084"/>
      <c r="DP7" s="1085"/>
      <c r="DQ7" s="1083">
        <v>194</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291</v>
      </c>
      <c r="R8" s="1026"/>
      <c r="S8" s="1026"/>
      <c r="T8" s="1026"/>
      <c r="U8" s="1026"/>
      <c r="V8" s="1026">
        <v>290</v>
      </c>
      <c r="W8" s="1026"/>
      <c r="X8" s="1026"/>
      <c r="Y8" s="1026"/>
      <c r="Z8" s="1026"/>
      <c r="AA8" s="1026">
        <v>1</v>
      </c>
      <c r="AB8" s="1026"/>
      <c r="AC8" s="1026"/>
      <c r="AD8" s="1026"/>
      <c r="AE8" s="1027"/>
      <c r="AF8" s="1022">
        <v>1</v>
      </c>
      <c r="AG8" s="1023"/>
      <c r="AH8" s="1023"/>
      <c r="AI8" s="1023"/>
      <c r="AJ8" s="1024"/>
      <c r="AK8" s="1067">
        <v>111</v>
      </c>
      <c r="AL8" s="1068"/>
      <c r="AM8" s="1068"/>
      <c r="AN8" s="1068"/>
      <c r="AO8" s="1068"/>
      <c r="AP8" s="1068">
        <v>33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576</v>
      </c>
      <c r="BT8" s="980"/>
      <c r="BU8" s="980"/>
      <c r="BV8" s="980"/>
      <c r="BW8" s="980"/>
      <c r="BX8" s="980"/>
      <c r="BY8" s="980"/>
      <c r="BZ8" s="980"/>
      <c r="CA8" s="980"/>
      <c r="CB8" s="980"/>
      <c r="CC8" s="980"/>
      <c r="CD8" s="980"/>
      <c r="CE8" s="980"/>
      <c r="CF8" s="980"/>
      <c r="CG8" s="1001"/>
      <c r="CH8" s="976">
        <v>-5</v>
      </c>
      <c r="CI8" s="977"/>
      <c r="CJ8" s="977"/>
      <c r="CK8" s="977"/>
      <c r="CL8" s="978"/>
      <c r="CM8" s="976">
        <v>5</v>
      </c>
      <c r="CN8" s="977"/>
      <c r="CO8" s="977"/>
      <c r="CP8" s="977"/>
      <c r="CQ8" s="978"/>
      <c r="CR8" s="976">
        <v>9</v>
      </c>
      <c r="CS8" s="977"/>
      <c r="CT8" s="977"/>
      <c r="CU8" s="977"/>
      <c r="CV8" s="978"/>
      <c r="CW8" s="976" t="s">
        <v>558</v>
      </c>
      <c r="CX8" s="977"/>
      <c r="CY8" s="977"/>
      <c r="CZ8" s="977"/>
      <c r="DA8" s="978"/>
      <c r="DB8" s="976">
        <v>22</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382</v>
      </c>
      <c r="R9" s="1026"/>
      <c r="S9" s="1026"/>
      <c r="T9" s="1026"/>
      <c r="U9" s="1026"/>
      <c r="V9" s="1026">
        <v>328</v>
      </c>
      <c r="W9" s="1026"/>
      <c r="X9" s="1026"/>
      <c r="Y9" s="1026"/>
      <c r="Z9" s="1026"/>
      <c r="AA9" s="1026">
        <v>54</v>
      </c>
      <c r="AB9" s="1026"/>
      <c r="AC9" s="1026"/>
      <c r="AD9" s="1026"/>
      <c r="AE9" s="1027"/>
      <c r="AF9" s="1022">
        <v>54</v>
      </c>
      <c r="AG9" s="1023"/>
      <c r="AH9" s="1023"/>
      <c r="AI9" s="1023"/>
      <c r="AJ9" s="1024"/>
      <c r="AK9" s="1067">
        <v>3</v>
      </c>
      <c r="AL9" s="1068"/>
      <c r="AM9" s="1068"/>
      <c r="AN9" s="1068"/>
      <c r="AO9" s="1068"/>
      <c r="AP9" s="1068">
        <v>32</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577</v>
      </c>
      <c r="BT9" s="980"/>
      <c r="BU9" s="980"/>
      <c r="BV9" s="980"/>
      <c r="BW9" s="980"/>
      <c r="BX9" s="980"/>
      <c r="BY9" s="980"/>
      <c r="BZ9" s="980"/>
      <c r="CA9" s="980"/>
      <c r="CB9" s="980"/>
      <c r="CC9" s="980"/>
      <c r="CD9" s="980"/>
      <c r="CE9" s="980"/>
      <c r="CF9" s="980"/>
      <c r="CG9" s="1001"/>
      <c r="CH9" s="976">
        <v>0</v>
      </c>
      <c r="CI9" s="977"/>
      <c r="CJ9" s="977"/>
      <c r="CK9" s="977"/>
      <c r="CL9" s="978"/>
      <c r="CM9" s="976">
        <v>9</v>
      </c>
      <c r="CN9" s="977"/>
      <c r="CO9" s="977"/>
      <c r="CP9" s="977"/>
      <c r="CQ9" s="978"/>
      <c r="CR9" s="976">
        <v>3</v>
      </c>
      <c r="CS9" s="977"/>
      <c r="CT9" s="977"/>
      <c r="CU9" s="977"/>
      <c r="CV9" s="978"/>
      <c r="CW9" s="976" t="s">
        <v>558</v>
      </c>
      <c r="CX9" s="977"/>
      <c r="CY9" s="977"/>
      <c r="CZ9" s="977"/>
      <c r="DA9" s="978"/>
      <c r="DB9" s="976" t="s">
        <v>558</v>
      </c>
      <c r="DC9" s="977"/>
      <c r="DD9" s="977"/>
      <c r="DE9" s="977"/>
      <c r="DF9" s="978"/>
      <c r="DG9" s="976" t="s">
        <v>558</v>
      </c>
      <c r="DH9" s="977"/>
      <c r="DI9" s="977"/>
      <c r="DJ9" s="977"/>
      <c r="DK9" s="978"/>
      <c r="DL9" s="976" t="s">
        <v>558</v>
      </c>
      <c r="DM9" s="977"/>
      <c r="DN9" s="977"/>
      <c r="DO9" s="977"/>
      <c r="DP9" s="978"/>
      <c r="DQ9" s="976" t="s">
        <v>558</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575</v>
      </c>
      <c r="BT10" s="980"/>
      <c r="BU10" s="980"/>
      <c r="BV10" s="980"/>
      <c r="BW10" s="980"/>
      <c r="BX10" s="980"/>
      <c r="BY10" s="980"/>
      <c r="BZ10" s="980"/>
      <c r="CA10" s="980"/>
      <c r="CB10" s="980"/>
      <c r="CC10" s="980"/>
      <c r="CD10" s="980"/>
      <c r="CE10" s="980"/>
      <c r="CF10" s="980"/>
      <c r="CG10" s="1001"/>
      <c r="CH10" s="976">
        <v>1</v>
      </c>
      <c r="CI10" s="977"/>
      <c r="CJ10" s="977"/>
      <c r="CK10" s="977"/>
      <c r="CL10" s="978"/>
      <c r="CM10" s="976">
        <v>76</v>
      </c>
      <c r="CN10" s="977"/>
      <c r="CO10" s="977"/>
      <c r="CP10" s="977"/>
      <c r="CQ10" s="978"/>
      <c r="CR10" s="976">
        <v>9</v>
      </c>
      <c r="CS10" s="977"/>
      <c r="CT10" s="977"/>
      <c r="CU10" s="977"/>
      <c r="CV10" s="978"/>
      <c r="CW10" s="976">
        <v>0</v>
      </c>
      <c r="CX10" s="977"/>
      <c r="CY10" s="977"/>
      <c r="CZ10" s="977"/>
      <c r="DA10" s="978"/>
      <c r="DB10" s="976" t="s">
        <v>558</v>
      </c>
      <c r="DC10" s="977"/>
      <c r="DD10" s="977"/>
      <c r="DE10" s="977"/>
      <c r="DF10" s="978"/>
      <c r="DG10" s="976" t="s">
        <v>558</v>
      </c>
      <c r="DH10" s="977"/>
      <c r="DI10" s="977"/>
      <c r="DJ10" s="977"/>
      <c r="DK10" s="978"/>
      <c r="DL10" s="976" t="s">
        <v>558</v>
      </c>
      <c r="DM10" s="977"/>
      <c r="DN10" s="977"/>
      <c r="DO10" s="977"/>
      <c r="DP10" s="978"/>
      <c r="DQ10" s="976" t="s">
        <v>558</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47947</v>
      </c>
      <c r="R23" s="1048"/>
      <c r="S23" s="1048"/>
      <c r="T23" s="1048"/>
      <c r="U23" s="1048"/>
      <c r="V23" s="1048">
        <v>45830</v>
      </c>
      <c r="W23" s="1048"/>
      <c r="X23" s="1048"/>
      <c r="Y23" s="1048"/>
      <c r="Z23" s="1048"/>
      <c r="AA23" s="1048">
        <v>2117</v>
      </c>
      <c r="AB23" s="1048"/>
      <c r="AC23" s="1048"/>
      <c r="AD23" s="1048"/>
      <c r="AE23" s="1055"/>
      <c r="AF23" s="1056">
        <v>1648</v>
      </c>
      <c r="AG23" s="1048"/>
      <c r="AH23" s="1048"/>
      <c r="AI23" s="1048"/>
      <c r="AJ23" s="1057"/>
      <c r="AK23" s="1058"/>
      <c r="AL23" s="1059"/>
      <c r="AM23" s="1059"/>
      <c r="AN23" s="1059"/>
      <c r="AO23" s="1059"/>
      <c r="AP23" s="1048">
        <v>48125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8887</v>
      </c>
      <c r="R28" s="1038"/>
      <c r="S28" s="1038"/>
      <c r="T28" s="1038"/>
      <c r="U28" s="1038"/>
      <c r="V28" s="1038">
        <v>8824</v>
      </c>
      <c r="W28" s="1038"/>
      <c r="X28" s="1038"/>
      <c r="Y28" s="1038"/>
      <c r="Z28" s="1038"/>
      <c r="AA28" s="1038">
        <v>63</v>
      </c>
      <c r="AB28" s="1038"/>
      <c r="AC28" s="1038"/>
      <c r="AD28" s="1038"/>
      <c r="AE28" s="1039"/>
      <c r="AF28" s="1040">
        <v>63</v>
      </c>
      <c r="AG28" s="1038"/>
      <c r="AH28" s="1038"/>
      <c r="AI28" s="1038"/>
      <c r="AJ28" s="1041"/>
      <c r="AK28" s="1029">
        <v>874</v>
      </c>
      <c r="AL28" s="1030"/>
      <c r="AM28" s="1030"/>
      <c r="AN28" s="1030"/>
      <c r="AO28" s="1030"/>
      <c r="AP28" s="1030" t="s">
        <v>558</v>
      </c>
      <c r="AQ28" s="1030"/>
      <c r="AR28" s="1030"/>
      <c r="AS28" s="1030"/>
      <c r="AT28" s="1030"/>
      <c r="AU28" s="1030" t="s">
        <v>491</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23</v>
      </c>
      <c r="R29" s="1026"/>
      <c r="S29" s="1026"/>
      <c r="T29" s="1026"/>
      <c r="U29" s="1026"/>
      <c r="V29" s="1026">
        <v>22</v>
      </c>
      <c r="W29" s="1026"/>
      <c r="X29" s="1026"/>
      <c r="Y29" s="1026"/>
      <c r="Z29" s="1026"/>
      <c r="AA29" s="1026">
        <v>1</v>
      </c>
      <c r="AB29" s="1026"/>
      <c r="AC29" s="1026"/>
      <c r="AD29" s="1026"/>
      <c r="AE29" s="1027"/>
      <c r="AF29" s="1022">
        <v>1</v>
      </c>
      <c r="AG29" s="1023"/>
      <c r="AH29" s="1023"/>
      <c r="AI29" s="1023"/>
      <c r="AJ29" s="1024"/>
      <c r="AK29" s="967">
        <v>13</v>
      </c>
      <c r="AL29" s="958"/>
      <c r="AM29" s="958"/>
      <c r="AN29" s="958"/>
      <c r="AO29" s="958"/>
      <c r="AP29" s="958" t="s">
        <v>558</v>
      </c>
      <c r="AQ29" s="958"/>
      <c r="AR29" s="958"/>
      <c r="AS29" s="958"/>
      <c r="AT29" s="958"/>
      <c r="AU29" s="958" t="s">
        <v>491</v>
      </c>
      <c r="AV29" s="958"/>
      <c r="AW29" s="958"/>
      <c r="AX29" s="958"/>
      <c r="AY29" s="958"/>
      <c r="AZ29" s="1028" t="s">
        <v>558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10115</v>
      </c>
      <c r="R30" s="1026"/>
      <c r="S30" s="1026"/>
      <c r="T30" s="1026"/>
      <c r="U30" s="1026"/>
      <c r="V30" s="1026">
        <v>10002</v>
      </c>
      <c r="W30" s="1026"/>
      <c r="X30" s="1026"/>
      <c r="Y30" s="1026"/>
      <c r="Z30" s="1026"/>
      <c r="AA30" s="1026">
        <v>112</v>
      </c>
      <c r="AB30" s="1026"/>
      <c r="AC30" s="1026"/>
      <c r="AD30" s="1026"/>
      <c r="AE30" s="1027"/>
      <c r="AF30" s="1022">
        <v>82</v>
      </c>
      <c r="AG30" s="1023"/>
      <c r="AH30" s="1023"/>
      <c r="AI30" s="1023"/>
      <c r="AJ30" s="1024"/>
      <c r="AK30" s="967">
        <v>1551</v>
      </c>
      <c r="AL30" s="958"/>
      <c r="AM30" s="958"/>
      <c r="AN30" s="958"/>
      <c r="AO30" s="958"/>
      <c r="AP30" s="958" t="s">
        <v>558</v>
      </c>
      <c r="AQ30" s="958"/>
      <c r="AR30" s="958"/>
      <c r="AS30" s="958"/>
      <c r="AT30" s="958"/>
      <c r="AU30" s="958" t="s">
        <v>491</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2260</v>
      </c>
      <c r="R31" s="1026"/>
      <c r="S31" s="1026"/>
      <c r="T31" s="1026"/>
      <c r="U31" s="1026"/>
      <c r="V31" s="1026">
        <v>2252</v>
      </c>
      <c r="W31" s="1026"/>
      <c r="X31" s="1026"/>
      <c r="Y31" s="1026"/>
      <c r="Z31" s="1026"/>
      <c r="AA31" s="1026">
        <v>8</v>
      </c>
      <c r="AB31" s="1026"/>
      <c r="AC31" s="1026"/>
      <c r="AD31" s="1026"/>
      <c r="AE31" s="1027"/>
      <c r="AF31" s="1022">
        <v>8</v>
      </c>
      <c r="AG31" s="1023"/>
      <c r="AH31" s="1023"/>
      <c r="AI31" s="1023"/>
      <c r="AJ31" s="1024"/>
      <c r="AK31" s="967">
        <v>1304</v>
      </c>
      <c r="AL31" s="958"/>
      <c r="AM31" s="958"/>
      <c r="AN31" s="958"/>
      <c r="AO31" s="958"/>
      <c r="AP31" s="958" t="s">
        <v>558</v>
      </c>
      <c r="AQ31" s="958"/>
      <c r="AR31" s="958"/>
      <c r="AS31" s="958"/>
      <c r="AT31" s="958"/>
      <c r="AU31" s="958" t="s">
        <v>491</v>
      </c>
      <c r="AV31" s="958"/>
      <c r="AW31" s="958"/>
      <c r="AX31" s="958"/>
      <c r="AY31" s="958"/>
      <c r="AZ31" s="1028" t="s">
        <v>558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30</v>
      </c>
      <c r="R32" s="1026"/>
      <c r="S32" s="1026"/>
      <c r="T32" s="1026"/>
      <c r="U32" s="1026"/>
      <c r="V32" s="1026">
        <v>289</v>
      </c>
      <c r="W32" s="1026"/>
      <c r="X32" s="1026"/>
      <c r="Y32" s="1026"/>
      <c r="Z32" s="1026"/>
      <c r="AA32" s="1026">
        <v>-260</v>
      </c>
      <c r="AB32" s="1026"/>
      <c r="AC32" s="1026"/>
      <c r="AD32" s="1026"/>
      <c r="AE32" s="1027"/>
      <c r="AF32" s="1022">
        <v>-260</v>
      </c>
      <c r="AG32" s="1023"/>
      <c r="AH32" s="1023"/>
      <c r="AI32" s="1023"/>
      <c r="AJ32" s="1024"/>
      <c r="AK32" s="967" t="s">
        <v>558</v>
      </c>
      <c r="AL32" s="958"/>
      <c r="AM32" s="958"/>
      <c r="AN32" s="958"/>
      <c r="AO32" s="958"/>
      <c r="AP32" s="958" t="s">
        <v>558</v>
      </c>
      <c r="AQ32" s="958"/>
      <c r="AR32" s="958"/>
      <c r="AS32" s="958"/>
      <c r="AT32" s="958"/>
      <c r="AU32" s="958" t="s">
        <v>491</v>
      </c>
      <c r="AV32" s="958"/>
      <c r="AW32" s="958"/>
      <c r="AX32" s="958"/>
      <c r="AY32" s="958"/>
      <c r="AZ32" s="1028" t="s">
        <v>558</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1866</v>
      </c>
      <c r="R33" s="1026"/>
      <c r="S33" s="1026"/>
      <c r="T33" s="1026"/>
      <c r="U33" s="1026"/>
      <c r="V33" s="1026">
        <v>1646</v>
      </c>
      <c r="W33" s="1026"/>
      <c r="X33" s="1026"/>
      <c r="Y33" s="1026"/>
      <c r="Z33" s="1026"/>
      <c r="AA33" s="1026">
        <v>220</v>
      </c>
      <c r="AB33" s="1026"/>
      <c r="AC33" s="1026"/>
      <c r="AD33" s="1026"/>
      <c r="AE33" s="1027"/>
      <c r="AF33" s="1022">
        <v>3174</v>
      </c>
      <c r="AG33" s="1023"/>
      <c r="AH33" s="1023"/>
      <c r="AI33" s="1023"/>
      <c r="AJ33" s="1024"/>
      <c r="AK33" s="967">
        <v>392</v>
      </c>
      <c r="AL33" s="958"/>
      <c r="AM33" s="958"/>
      <c r="AN33" s="958"/>
      <c r="AO33" s="958"/>
      <c r="AP33" s="958">
        <v>3768</v>
      </c>
      <c r="AQ33" s="958"/>
      <c r="AR33" s="958"/>
      <c r="AS33" s="958"/>
      <c r="AT33" s="958"/>
      <c r="AU33" s="958">
        <v>3282</v>
      </c>
      <c r="AV33" s="958"/>
      <c r="AW33" s="958"/>
      <c r="AX33" s="958"/>
      <c r="AY33" s="958"/>
      <c r="AZ33" s="1028" t="s">
        <v>558</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622</v>
      </c>
      <c r="R34" s="1026"/>
      <c r="S34" s="1026"/>
      <c r="T34" s="1026"/>
      <c r="U34" s="1026"/>
      <c r="V34" s="1026">
        <v>504</v>
      </c>
      <c r="W34" s="1026"/>
      <c r="X34" s="1026"/>
      <c r="Y34" s="1026"/>
      <c r="Z34" s="1026"/>
      <c r="AA34" s="1026">
        <v>118</v>
      </c>
      <c r="AB34" s="1026"/>
      <c r="AC34" s="1026"/>
      <c r="AD34" s="1026"/>
      <c r="AE34" s="1027"/>
      <c r="AF34" s="1022">
        <v>19</v>
      </c>
      <c r="AG34" s="1023"/>
      <c r="AH34" s="1023"/>
      <c r="AI34" s="1023"/>
      <c r="AJ34" s="1024"/>
      <c r="AK34" s="967">
        <v>345</v>
      </c>
      <c r="AL34" s="958"/>
      <c r="AM34" s="958"/>
      <c r="AN34" s="958"/>
      <c r="AO34" s="958"/>
      <c r="AP34" s="958">
        <v>1210</v>
      </c>
      <c r="AQ34" s="958"/>
      <c r="AR34" s="958"/>
      <c r="AS34" s="958"/>
      <c r="AT34" s="958"/>
      <c r="AU34" s="958">
        <v>1015</v>
      </c>
      <c r="AV34" s="958"/>
      <c r="AW34" s="958"/>
      <c r="AX34" s="958"/>
      <c r="AY34" s="958"/>
      <c r="AZ34" s="1028" t="s">
        <v>558</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95</v>
      </c>
      <c r="R35" s="1026"/>
      <c r="S35" s="1026"/>
      <c r="T35" s="1026"/>
      <c r="U35" s="1026"/>
      <c r="V35" s="1026">
        <v>0</v>
      </c>
      <c r="W35" s="1026"/>
      <c r="X35" s="1026"/>
      <c r="Y35" s="1026"/>
      <c r="Z35" s="1026"/>
      <c r="AA35" s="1026">
        <v>95</v>
      </c>
      <c r="AB35" s="1026"/>
      <c r="AC35" s="1026"/>
      <c r="AD35" s="1026"/>
      <c r="AE35" s="1027"/>
      <c r="AF35" s="1022">
        <v>151</v>
      </c>
      <c r="AG35" s="1023"/>
      <c r="AH35" s="1023"/>
      <c r="AI35" s="1023"/>
      <c r="AJ35" s="1024"/>
      <c r="AK35" s="967" t="s">
        <v>558</v>
      </c>
      <c r="AL35" s="958"/>
      <c r="AM35" s="958"/>
      <c r="AN35" s="958"/>
      <c r="AO35" s="958"/>
      <c r="AP35" s="958" t="s">
        <v>558</v>
      </c>
      <c r="AQ35" s="958"/>
      <c r="AR35" s="958"/>
      <c r="AS35" s="958"/>
      <c r="AT35" s="958"/>
      <c r="AU35" s="958" t="s">
        <v>491</v>
      </c>
      <c r="AV35" s="958"/>
      <c r="AW35" s="958"/>
      <c r="AX35" s="958"/>
      <c r="AY35" s="958"/>
      <c r="AZ35" s="1028" t="s">
        <v>558</v>
      </c>
      <c r="BA35" s="1028"/>
      <c r="BB35" s="1028"/>
      <c r="BC35" s="1028"/>
      <c r="BD35" s="1028"/>
      <c r="BE35" s="959" t="s">
        <v>398</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3238</v>
      </c>
      <c r="AG63" s="946"/>
      <c r="AH63" s="946"/>
      <c r="AI63" s="946"/>
      <c r="AJ63" s="1009"/>
      <c r="AK63" s="1010"/>
      <c r="AL63" s="950"/>
      <c r="AM63" s="950"/>
      <c r="AN63" s="950"/>
      <c r="AO63" s="950"/>
      <c r="AP63" s="946">
        <v>4978</v>
      </c>
      <c r="AQ63" s="946"/>
      <c r="AR63" s="946"/>
      <c r="AS63" s="946"/>
      <c r="AT63" s="946"/>
      <c r="AU63" s="946">
        <v>4297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559</v>
      </c>
      <c r="C68" s="973"/>
      <c r="D68" s="973"/>
      <c r="E68" s="973"/>
      <c r="F68" s="973"/>
      <c r="G68" s="973"/>
      <c r="H68" s="973"/>
      <c r="I68" s="973"/>
      <c r="J68" s="973"/>
      <c r="K68" s="973"/>
      <c r="L68" s="973"/>
      <c r="M68" s="973"/>
      <c r="N68" s="973"/>
      <c r="O68" s="973"/>
      <c r="P68" s="974"/>
      <c r="Q68" s="975">
        <v>13046</v>
      </c>
      <c r="R68" s="969"/>
      <c r="S68" s="969"/>
      <c r="T68" s="969"/>
      <c r="U68" s="969"/>
      <c r="V68" s="969">
        <v>13527</v>
      </c>
      <c r="W68" s="969"/>
      <c r="X68" s="969"/>
      <c r="Y68" s="969"/>
      <c r="Z68" s="969"/>
      <c r="AA68" s="969">
        <v>-481</v>
      </c>
      <c r="AB68" s="969"/>
      <c r="AC68" s="969"/>
      <c r="AD68" s="969"/>
      <c r="AE68" s="969"/>
      <c r="AF68" s="969">
        <v>3973</v>
      </c>
      <c r="AG68" s="969"/>
      <c r="AH68" s="969"/>
      <c r="AI68" s="969"/>
      <c r="AJ68" s="969"/>
      <c r="AK68" s="969" t="s">
        <v>558</v>
      </c>
      <c r="AL68" s="969"/>
      <c r="AM68" s="969"/>
      <c r="AN68" s="969"/>
      <c r="AO68" s="969"/>
      <c r="AP68" s="969">
        <v>4225</v>
      </c>
      <c r="AQ68" s="969"/>
      <c r="AR68" s="969"/>
      <c r="AS68" s="969"/>
      <c r="AT68" s="969"/>
      <c r="AU68" s="969">
        <v>1814</v>
      </c>
      <c r="AV68" s="969"/>
      <c r="AW68" s="969"/>
      <c r="AX68" s="969"/>
      <c r="AY68" s="969"/>
      <c r="AZ68" s="970" t="s">
        <v>560</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561</v>
      </c>
      <c r="C69" s="962"/>
      <c r="D69" s="962"/>
      <c r="E69" s="962"/>
      <c r="F69" s="962"/>
      <c r="G69" s="962"/>
      <c r="H69" s="962"/>
      <c r="I69" s="962"/>
      <c r="J69" s="962"/>
      <c r="K69" s="962"/>
      <c r="L69" s="962"/>
      <c r="M69" s="962"/>
      <c r="N69" s="962"/>
      <c r="O69" s="962"/>
      <c r="P69" s="963"/>
      <c r="Q69" s="964">
        <v>463</v>
      </c>
      <c r="R69" s="958"/>
      <c r="S69" s="958"/>
      <c r="T69" s="958"/>
      <c r="U69" s="958"/>
      <c r="V69" s="958">
        <v>432</v>
      </c>
      <c r="W69" s="958"/>
      <c r="X69" s="958"/>
      <c r="Y69" s="958"/>
      <c r="Z69" s="958"/>
      <c r="AA69" s="958">
        <v>31</v>
      </c>
      <c r="AB69" s="958"/>
      <c r="AC69" s="958"/>
      <c r="AD69" s="958"/>
      <c r="AE69" s="958"/>
      <c r="AF69" s="958">
        <v>29</v>
      </c>
      <c r="AG69" s="958"/>
      <c r="AH69" s="958"/>
      <c r="AI69" s="958"/>
      <c r="AJ69" s="958"/>
      <c r="AK69" s="958">
        <v>50</v>
      </c>
      <c r="AL69" s="958"/>
      <c r="AM69" s="958"/>
      <c r="AN69" s="958"/>
      <c r="AO69" s="958"/>
      <c r="AP69" s="958">
        <v>132</v>
      </c>
      <c r="AQ69" s="958"/>
      <c r="AR69" s="958"/>
      <c r="AS69" s="958"/>
      <c r="AT69" s="958"/>
      <c r="AU69" s="958">
        <v>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562</v>
      </c>
      <c r="C70" s="962"/>
      <c r="D70" s="962"/>
      <c r="E70" s="962"/>
      <c r="F70" s="962"/>
      <c r="G70" s="962"/>
      <c r="H70" s="962"/>
      <c r="I70" s="962"/>
      <c r="J70" s="962"/>
      <c r="K70" s="962"/>
      <c r="L70" s="962"/>
      <c r="M70" s="962"/>
      <c r="N70" s="962"/>
      <c r="O70" s="962"/>
      <c r="P70" s="963"/>
      <c r="Q70" s="964">
        <v>349</v>
      </c>
      <c r="R70" s="958"/>
      <c r="S70" s="958"/>
      <c r="T70" s="958"/>
      <c r="U70" s="958"/>
      <c r="V70" s="958">
        <v>357</v>
      </c>
      <c r="W70" s="958"/>
      <c r="X70" s="958"/>
      <c r="Y70" s="958"/>
      <c r="Z70" s="958"/>
      <c r="AA70" s="958">
        <v>4</v>
      </c>
      <c r="AB70" s="958"/>
      <c r="AC70" s="958"/>
      <c r="AD70" s="958"/>
      <c r="AE70" s="958"/>
      <c r="AF70" s="958">
        <v>4</v>
      </c>
      <c r="AG70" s="958"/>
      <c r="AH70" s="958"/>
      <c r="AI70" s="958"/>
      <c r="AJ70" s="958"/>
      <c r="AK70" s="958" t="s">
        <v>558</v>
      </c>
      <c r="AL70" s="958"/>
      <c r="AM70" s="958"/>
      <c r="AN70" s="958"/>
      <c r="AO70" s="958"/>
      <c r="AP70" s="958">
        <v>0</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563</v>
      </c>
      <c r="C71" s="962"/>
      <c r="D71" s="962"/>
      <c r="E71" s="962"/>
      <c r="F71" s="962"/>
      <c r="G71" s="962"/>
      <c r="H71" s="962"/>
      <c r="I71" s="962"/>
      <c r="J71" s="962"/>
      <c r="K71" s="962"/>
      <c r="L71" s="962"/>
      <c r="M71" s="962"/>
      <c r="N71" s="962"/>
      <c r="O71" s="962"/>
      <c r="P71" s="963"/>
      <c r="Q71" s="964">
        <v>5093</v>
      </c>
      <c r="R71" s="958"/>
      <c r="S71" s="958"/>
      <c r="T71" s="958"/>
      <c r="U71" s="958"/>
      <c r="V71" s="958">
        <v>5037</v>
      </c>
      <c r="W71" s="958"/>
      <c r="X71" s="958"/>
      <c r="Y71" s="958"/>
      <c r="Z71" s="958"/>
      <c r="AA71" s="958">
        <v>56</v>
      </c>
      <c r="AB71" s="958"/>
      <c r="AC71" s="958"/>
      <c r="AD71" s="958"/>
      <c r="AE71" s="958"/>
      <c r="AF71" s="958">
        <v>56</v>
      </c>
      <c r="AG71" s="958"/>
      <c r="AH71" s="958"/>
      <c r="AI71" s="958"/>
      <c r="AJ71" s="958"/>
      <c r="AK71" s="958">
        <v>1632</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564</v>
      </c>
      <c r="C72" s="962"/>
      <c r="D72" s="962"/>
      <c r="E72" s="962"/>
      <c r="F72" s="962"/>
      <c r="G72" s="962"/>
      <c r="H72" s="962"/>
      <c r="I72" s="962"/>
      <c r="J72" s="962"/>
      <c r="K72" s="962"/>
      <c r="L72" s="962"/>
      <c r="M72" s="962"/>
      <c r="N72" s="962"/>
      <c r="O72" s="962"/>
      <c r="P72" s="963"/>
      <c r="Q72" s="964">
        <v>124</v>
      </c>
      <c r="R72" s="958"/>
      <c r="S72" s="958"/>
      <c r="T72" s="958"/>
      <c r="U72" s="958"/>
      <c r="V72" s="958">
        <v>124</v>
      </c>
      <c r="W72" s="958"/>
      <c r="X72" s="958"/>
      <c r="Y72" s="958"/>
      <c r="Z72" s="958"/>
      <c r="AA72" s="958">
        <v>1</v>
      </c>
      <c r="AB72" s="958"/>
      <c r="AC72" s="958"/>
      <c r="AD72" s="958"/>
      <c r="AE72" s="958"/>
      <c r="AF72" s="958">
        <v>1</v>
      </c>
      <c r="AG72" s="958"/>
      <c r="AH72" s="958"/>
      <c r="AI72" s="958"/>
      <c r="AJ72" s="958"/>
      <c r="AK72" s="958">
        <v>14</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565</v>
      </c>
      <c r="C73" s="962"/>
      <c r="D73" s="962"/>
      <c r="E73" s="962"/>
      <c r="F73" s="962"/>
      <c r="G73" s="962"/>
      <c r="H73" s="962"/>
      <c r="I73" s="962"/>
      <c r="J73" s="962"/>
      <c r="K73" s="962"/>
      <c r="L73" s="962"/>
      <c r="M73" s="962"/>
      <c r="N73" s="962"/>
      <c r="O73" s="962"/>
      <c r="P73" s="963"/>
      <c r="Q73" s="964">
        <v>225</v>
      </c>
      <c r="R73" s="958"/>
      <c r="S73" s="958"/>
      <c r="T73" s="958"/>
      <c r="U73" s="958"/>
      <c r="V73" s="958">
        <v>152</v>
      </c>
      <c r="W73" s="958"/>
      <c r="X73" s="958"/>
      <c r="Y73" s="958"/>
      <c r="Z73" s="958"/>
      <c r="AA73" s="958">
        <v>72</v>
      </c>
      <c r="AB73" s="958"/>
      <c r="AC73" s="958"/>
      <c r="AD73" s="958"/>
      <c r="AE73" s="958"/>
      <c r="AF73" s="958">
        <v>72</v>
      </c>
      <c r="AG73" s="958"/>
      <c r="AH73" s="958"/>
      <c r="AI73" s="958"/>
      <c r="AJ73" s="958"/>
      <c r="AK73" s="958" t="s">
        <v>558</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566</v>
      </c>
      <c r="C74" s="962"/>
      <c r="D74" s="962"/>
      <c r="E74" s="962"/>
      <c r="F74" s="962"/>
      <c r="G74" s="962"/>
      <c r="H74" s="962"/>
      <c r="I74" s="962"/>
      <c r="J74" s="962"/>
      <c r="K74" s="962"/>
      <c r="L74" s="962"/>
      <c r="M74" s="962"/>
      <c r="N74" s="962"/>
      <c r="O74" s="962"/>
      <c r="P74" s="963"/>
      <c r="Q74" s="964">
        <v>42</v>
      </c>
      <c r="R74" s="958"/>
      <c r="S74" s="958"/>
      <c r="T74" s="958"/>
      <c r="U74" s="958"/>
      <c r="V74" s="958">
        <v>39</v>
      </c>
      <c r="W74" s="958"/>
      <c r="X74" s="958"/>
      <c r="Y74" s="958"/>
      <c r="Z74" s="958"/>
      <c r="AA74" s="958">
        <v>3</v>
      </c>
      <c r="AB74" s="958"/>
      <c r="AC74" s="958"/>
      <c r="AD74" s="958"/>
      <c r="AE74" s="958"/>
      <c r="AF74" s="958">
        <v>3</v>
      </c>
      <c r="AG74" s="958"/>
      <c r="AH74" s="958"/>
      <c r="AI74" s="958"/>
      <c r="AJ74" s="958"/>
      <c r="AK74" s="958">
        <v>6</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567</v>
      </c>
      <c r="C75" s="962"/>
      <c r="D75" s="962"/>
      <c r="E75" s="962"/>
      <c r="F75" s="962"/>
      <c r="G75" s="962"/>
      <c r="H75" s="962"/>
      <c r="I75" s="962"/>
      <c r="J75" s="962"/>
      <c r="K75" s="962"/>
      <c r="L75" s="962"/>
      <c r="M75" s="962"/>
      <c r="N75" s="962"/>
      <c r="O75" s="962"/>
      <c r="P75" s="963"/>
      <c r="Q75" s="965">
        <v>152</v>
      </c>
      <c r="R75" s="966"/>
      <c r="S75" s="966"/>
      <c r="T75" s="966"/>
      <c r="U75" s="967"/>
      <c r="V75" s="968">
        <v>148</v>
      </c>
      <c r="W75" s="966"/>
      <c r="X75" s="966"/>
      <c r="Y75" s="966"/>
      <c r="Z75" s="967"/>
      <c r="AA75" s="968">
        <v>4</v>
      </c>
      <c r="AB75" s="966"/>
      <c r="AC75" s="966"/>
      <c r="AD75" s="966"/>
      <c r="AE75" s="967"/>
      <c r="AF75" s="968">
        <v>4</v>
      </c>
      <c r="AG75" s="966"/>
      <c r="AH75" s="966"/>
      <c r="AI75" s="966"/>
      <c r="AJ75" s="967"/>
      <c r="AK75" s="968">
        <v>3</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568</v>
      </c>
      <c r="C76" s="962"/>
      <c r="D76" s="962"/>
      <c r="E76" s="962"/>
      <c r="F76" s="962"/>
      <c r="G76" s="962"/>
      <c r="H76" s="962"/>
      <c r="I76" s="962"/>
      <c r="J76" s="962"/>
      <c r="K76" s="962"/>
      <c r="L76" s="962"/>
      <c r="M76" s="962"/>
      <c r="N76" s="962"/>
      <c r="O76" s="962"/>
      <c r="P76" s="963"/>
      <c r="Q76" s="965">
        <v>133</v>
      </c>
      <c r="R76" s="966"/>
      <c r="S76" s="966"/>
      <c r="T76" s="966"/>
      <c r="U76" s="967"/>
      <c r="V76" s="968">
        <v>120</v>
      </c>
      <c r="W76" s="966"/>
      <c r="X76" s="966"/>
      <c r="Y76" s="966"/>
      <c r="Z76" s="967"/>
      <c r="AA76" s="968">
        <v>13</v>
      </c>
      <c r="AB76" s="966"/>
      <c r="AC76" s="966"/>
      <c r="AD76" s="966"/>
      <c r="AE76" s="967"/>
      <c r="AF76" s="968">
        <v>13</v>
      </c>
      <c r="AG76" s="966"/>
      <c r="AH76" s="966"/>
      <c r="AI76" s="966"/>
      <c r="AJ76" s="967"/>
      <c r="AK76" s="968">
        <v>27</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569</v>
      </c>
      <c r="C77" s="962"/>
      <c r="D77" s="962"/>
      <c r="E77" s="962"/>
      <c r="F77" s="962"/>
      <c r="G77" s="962"/>
      <c r="H77" s="962"/>
      <c r="I77" s="962"/>
      <c r="J77" s="962"/>
      <c r="K77" s="962"/>
      <c r="L77" s="962"/>
      <c r="M77" s="962"/>
      <c r="N77" s="962"/>
      <c r="O77" s="962"/>
      <c r="P77" s="963"/>
      <c r="Q77" s="965">
        <v>167564</v>
      </c>
      <c r="R77" s="966"/>
      <c r="S77" s="966"/>
      <c r="T77" s="966"/>
      <c r="U77" s="967"/>
      <c r="V77" s="968">
        <v>164371</v>
      </c>
      <c r="W77" s="966"/>
      <c r="X77" s="966"/>
      <c r="Y77" s="966"/>
      <c r="Z77" s="967"/>
      <c r="AA77" s="968">
        <v>3193</v>
      </c>
      <c r="AB77" s="966"/>
      <c r="AC77" s="966"/>
      <c r="AD77" s="966"/>
      <c r="AE77" s="967"/>
      <c r="AF77" s="968">
        <v>3193</v>
      </c>
      <c r="AG77" s="966"/>
      <c r="AH77" s="966"/>
      <c r="AI77" s="966"/>
      <c r="AJ77" s="967"/>
      <c r="AK77" s="968" t="s">
        <v>558</v>
      </c>
      <c r="AL77" s="966"/>
      <c r="AM77" s="966"/>
      <c r="AN77" s="966"/>
      <c r="AO77" s="967"/>
      <c r="AP77" s="968" t="s">
        <v>558</v>
      </c>
      <c r="AQ77" s="966"/>
      <c r="AR77" s="966"/>
      <c r="AS77" s="966"/>
      <c r="AT77" s="967"/>
      <c r="AU77" s="968" t="s">
        <v>558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570</v>
      </c>
      <c r="C78" s="962"/>
      <c r="D78" s="962"/>
      <c r="E78" s="962"/>
      <c r="F78" s="962"/>
      <c r="G78" s="962"/>
      <c r="H78" s="962"/>
      <c r="I78" s="962"/>
      <c r="J78" s="962"/>
      <c r="K78" s="962"/>
      <c r="L78" s="962"/>
      <c r="M78" s="962"/>
      <c r="N78" s="962"/>
      <c r="O78" s="962"/>
      <c r="P78" s="963"/>
      <c r="Q78" s="964">
        <v>286</v>
      </c>
      <c r="R78" s="958"/>
      <c r="S78" s="958"/>
      <c r="T78" s="958"/>
      <c r="U78" s="958"/>
      <c r="V78" s="958">
        <v>269</v>
      </c>
      <c r="W78" s="958"/>
      <c r="X78" s="958"/>
      <c r="Y78" s="958"/>
      <c r="Z78" s="958"/>
      <c r="AA78" s="958">
        <v>17</v>
      </c>
      <c r="AB78" s="958"/>
      <c r="AC78" s="958"/>
      <c r="AD78" s="958"/>
      <c r="AE78" s="958"/>
      <c r="AF78" s="958">
        <v>17</v>
      </c>
      <c r="AG78" s="958"/>
      <c r="AH78" s="958"/>
      <c r="AI78" s="958"/>
      <c r="AJ78" s="958"/>
      <c r="AK78" s="958" t="s">
        <v>558</v>
      </c>
      <c r="AL78" s="958"/>
      <c r="AM78" s="958"/>
      <c r="AN78" s="958"/>
      <c r="AO78" s="958"/>
      <c r="AP78" s="958" t="s">
        <v>558</v>
      </c>
      <c r="AQ78" s="958"/>
      <c r="AR78" s="958"/>
      <c r="AS78" s="958"/>
      <c r="AT78" s="958"/>
      <c r="AU78" s="958" t="s">
        <v>558</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571</v>
      </c>
      <c r="C79" s="962"/>
      <c r="D79" s="962"/>
      <c r="E79" s="962"/>
      <c r="F79" s="962"/>
      <c r="G79" s="962"/>
      <c r="H79" s="962"/>
      <c r="I79" s="962"/>
      <c r="J79" s="962"/>
      <c r="K79" s="962"/>
      <c r="L79" s="962"/>
      <c r="M79" s="962"/>
      <c r="N79" s="962"/>
      <c r="O79" s="962"/>
      <c r="P79" s="963"/>
      <c r="Q79" s="964">
        <v>333</v>
      </c>
      <c r="R79" s="958"/>
      <c r="S79" s="958"/>
      <c r="T79" s="958"/>
      <c r="U79" s="958"/>
      <c r="V79" s="958">
        <v>294</v>
      </c>
      <c r="W79" s="958"/>
      <c r="X79" s="958"/>
      <c r="Y79" s="958"/>
      <c r="Z79" s="958"/>
      <c r="AA79" s="958">
        <v>39</v>
      </c>
      <c r="AB79" s="958"/>
      <c r="AC79" s="958"/>
      <c r="AD79" s="958"/>
      <c r="AE79" s="958"/>
      <c r="AF79" s="958">
        <v>39</v>
      </c>
      <c r="AG79" s="958"/>
      <c r="AH79" s="958"/>
      <c r="AI79" s="958"/>
      <c r="AJ79" s="958"/>
      <c r="AK79" s="958" t="s">
        <v>558</v>
      </c>
      <c r="AL79" s="958"/>
      <c r="AM79" s="958"/>
      <c r="AN79" s="958"/>
      <c r="AO79" s="958"/>
      <c r="AP79" s="958" t="s">
        <v>558</v>
      </c>
      <c r="AQ79" s="958"/>
      <c r="AR79" s="958"/>
      <c r="AS79" s="958"/>
      <c r="AT79" s="958"/>
      <c r="AU79" s="958" t="s">
        <v>558</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572</v>
      </c>
      <c r="C80" s="962"/>
      <c r="D80" s="962"/>
      <c r="E80" s="962"/>
      <c r="F80" s="962"/>
      <c r="G80" s="962"/>
      <c r="H80" s="962"/>
      <c r="I80" s="962"/>
      <c r="J80" s="962"/>
      <c r="K80" s="962"/>
      <c r="L80" s="962"/>
      <c r="M80" s="962"/>
      <c r="N80" s="962"/>
      <c r="O80" s="962"/>
      <c r="P80" s="963"/>
      <c r="Q80" s="964">
        <v>225</v>
      </c>
      <c r="R80" s="958"/>
      <c r="S80" s="958"/>
      <c r="T80" s="958"/>
      <c r="U80" s="958"/>
      <c r="V80" s="958">
        <v>191</v>
      </c>
      <c r="W80" s="958"/>
      <c r="X80" s="958"/>
      <c r="Y80" s="958"/>
      <c r="Z80" s="958"/>
      <c r="AA80" s="958">
        <v>34</v>
      </c>
      <c r="AB80" s="958"/>
      <c r="AC80" s="958"/>
      <c r="AD80" s="958"/>
      <c r="AE80" s="958"/>
      <c r="AF80" s="958">
        <v>34</v>
      </c>
      <c r="AG80" s="958"/>
      <c r="AH80" s="958"/>
      <c r="AI80" s="958"/>
      <c r="AJ80" s="958"/>
      <c r="AK80" s="958">
        <v>3</v>
      </c>
      <c r="AL80" s="958"/>
      <c r="AM80" s="958"/>
      <c r="AN80" s="958"/>
      <c r="AO80" s="958"/>
      <c r="AP80" s="958" t="s">
        <v>558</v>
      </c>
      <c r="AQ80" s="958"/>
      <c r="AR80" s="958"/>
      <c r="AS80" s="958"/>
      <c r="AT80" s="958"/>
      <c r="AU80" s="958" t="s">
        <v>558</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573</v>
      </c>
      <c r="C81" s="962"/>
      <c r="D81" s="962"/>
      <c r="E81" s="962"/>
      <c r="F81" s="962"/>
      <c r="G81" s="962"/>
      <c r="H81" s="962"/>
      <c r="I81" s="962"/>
      <c r="J81" s="962"/>
      <c r="K81" s="962"/>
      <c r="L81" s="962"/>
      <c r="M81" s="962"/>
      <c r="N81" s="962"/>
      <c r="O81" s="962"/>
      <c r="P81" s="963"/>
      <c r="Q81" s="964">
        <v>12</v>
      </c>
      <c r="R81" s="958"/>
      <c r="S81" s="958"/>
      <c r="T81" s="958"/>
      <c r="U81" s="958"/>
      <c r="V81" s="958">
        <v>9</v>
      </c>
      <c r="W81" s="958"/>
      <c r="X81" s="958"/>
      <c r="Y81" s="958"/>
      <c r="Z81" s="958"/>
      <c r="AA81" s="958">
        <v>2</v>
      </c>
      <c r="AB81" s="958"/>
      <c r="AC81" s="958"/>
      <c r="AD81" s="958"/>
      <c r="AE81" s="958"/>
      <c r="AF81" s="958">
        <v>2</v>
      </c>
      <c r="AG81" s="958"/>
      <c r="AH81" s="958"/>
      <c r="AI81" s="958"/>
      <c r="AJ81" s="958"/>
      <c r="AK81" s="958" t="s">
        <v>558</v>
      </c>
      <c r="AL81" s="958"/>
      <c r="AM81" s="958"/>
      <c r="AN81" s="958"/>
      <c r="AO81" s="958"/>
      <c r="AP81" s="958" t="s">
        <v>558</v>
      </c>
      <c r="AQ81" s="958"/>
      <c r="AR81" s="958"/>
      <c r="AS81" s="958"/>
      <c r="AT81" s="958"/>
      <c r="AU81" s="958" t="s">
        <v>558</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574</v>
      </c>
      <c r="C82" s="962"/>
      <c r="D82" s="962"/>
      <c r="E82" s="962"/>
      <c r="F82" s="962"/>
      <c r="G82" s="962"/>
      <c r="H82" s="962"/>
      <c r="I82" s="962"/>
      <c r="J82" s="962"/>
      <c r="K82" s="962"/>
      <c r="L82" s="962"/>
      <c r="M82" s="962"/>
      <c r="N82" s="962"/>
      <c r="O82" s="962"/>
      <c r="P82" s="963"/>
      <c r="Q82" s="964">
        <v>140</v>
      </c>
      <c r="R82" s="958"/>
      <c r="S82" s="958"/>
      <c r="T82" s="958"/>
      <c r="U82" s="958"/>
      <c r="V82" s="958">
        <v>132</v>
      </c>
      <c r="W82" s="958"/>
      <c r="X82" s="958"/>
      <c r="Y82" s="958"/>
      <c r="Z82" s="958"/>
      <c r="AA82" s="958">
        <v>9</v>
      </c>
      <c r="AB82" s="958"/>
      <c r="AC82" s="958"/>
      <c r="AD82" s="958"/>
      <c r="AE82" s="958"/>
      <c r="AF82" s="958">
        <v>9</v>
      </c>
      <c r="AG82" s="958"/>
      <c r="AH82" s="958"/>
      <c r="AI82" s="958"/>
      <c r="AJ82" s="958"/>
      <c r="AK82" s="958" t="s">
        <v>558</v>
      </c>
      <c r="AL82" s="958"/>
      <c r="AM82" s="958"/>
      <c r="AN82" s="958"/>
      <c r="AO82" s="958"/>
      <c r="AP82" s="958" t="s">
        <v>558</v>
      </c>
      <c r="AQ82" s="958"/>
      <c r="AR82" s="958"/>
      <c r="AS82" s="958"/>
      <c r="AT82" s="958"/>
      <c r="AU82" s="958" t="s">
        <v>558</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7448</v>
      </c>
      <c r="AG88" s="946"/>
      <c r="AH88" s="946"/>
      <c r="AI88" s="946"/>
      <c r="AJ88" s="946"/>
      <c r="AK88" s="950"/>
      <c r="AL88" s="950"/>
      <c r="AM88" s="950"/>
      <c r="AN88" s="950"/>
      <c r="AO88" s="950"/>
      <c r="AP88" s="946">
        <v>4357</v>
      </c>
      <c r="AQ88" s="946"/>
      <c r="AR88" s="946"/>
      <c r="AS88" s="946"/>
      <c r="AT88" s="946"/>
      <c r="AU88" s="946">
        <v>1816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31</v>
      </c>
      <c r="CS102" s="940"/>
      <c r="CT102" s="940"/>
      <c r="CU102" s="940"/>
      <c r="CV102" s="941"/>
      <c r="CW102" s="939">
        <v>55</v>
      </c>
      <c r="CX102" s="940"/>
      <c r="CY102" s="940"/>
      <c r="CZ102" s="940"/>
      <c r="DA102" s="941"/>
      <c r="DB102" s="939">
        <v>722</v>
      </c>
      <c r="DC102" s="940"/>
      <c r="DD102" s="940"/>
      <c r="DE102" s="940"/>
      <c r="DF102" s="941"/>
      <c r="DG102" s="939" t="s">
        <v>558</v>
      </c>
      <c r="DH102" s="940"/>
      <c r="DI102" s="940"/>
      <c r="DJ102" s="940"/>
      <c r="DK102" s="941"/>
      <c r="DL102" s="939" t="s">
        <v>558</v>
      </c>
      <c r="DM102" s="940"/>
      <c r="DN102" s="940"/>
      <c r="DO102" s="940"/>
      <c r="DP102" s="941"/>
      <c r="DQ102" s="939">
        <v>194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293</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293</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293</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5372524</v>
      </c>
      <c r="AB110" s="876"/>
      <c r="AC110" s="876"/>
      <c r="AD110" s="876"/>
      <c r="AE110" s="877"/>
      <c r="AF110" s="878">
        <v>5084722</v>
      </c>
      <c r="AG110" s="876"/>
      <c r="AH110" s="876"/>
      <c r="AI110" s="876"/>
      <c r="AJ110" s="877"/>
      <c r="AK110" s="878">
        <v>4860688</v>
      </c>
      <c r="AL110" s="876"/>
      <c r="AM110" s="876"/>
      <c r="AN110" s="876"/>
      <c r="AO110" s="877"/>
      <c r="AP110" s="879">
        <v>24</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47697157</v>
      </c>
      <c r="BR110" s="829"/>
      <c r="BS110" s="829"/>
      <c r="BT110" s="829"/>
      <c r="BU110" s="829"/>
      <c r="BV110" s="829">
        <v>50497797</v>
      </c>
      <c r="BW110" s="829"/>
      <c r="BX110" s="829"/>
      <c r="BY110" s="829"/>
      <c r="BZ110" s="829"/>
      <c r="CA110" s="829">
        <v>48124938</v>
      </c>
      <c r="CB110" s="829"/>
      <c r="CC110" s="829"/>
      <c r="CD110" s="829"/>
      <c r="CE110" s="829"/>
      <c r="CF110" s="853">
        <v>237.1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4821535</v>
      </c>
      <c r="BR112" s="804"/>
      <c r="BS112" s="804"/>
      <c r="BT112" s="804"/>
      <c r="BU112" s="804"/>
      <c r="BV112" s="804">
        <v>4745313</v>
      </c>
      <c r="BW112" s="804"/>
      <c r="BX112" s="804"/>
      <c r="BY112" s="804"/>
      <c r="BZ112" s="804"/>
      <c r="CA112" s="804">
        <v>4296896</v>
      </c>
      <c r="CB112" s="804"/>
      <c r="CC112" s="804"/>
      <c r="CD112" s="804"/>
      <c r="CE112" s="804"/>
      <c r="CF112" s="862">
        <v>21.2</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597262</v>
      </c>
      <c r="AB113" s="906"/>
      <c r="AC113" s="906"/>
      <c r="AD113" s="906"/>
      <c r="AE113" s="907"/>
      <c r="AF113" s="908">
        <v>605811</v>
      </c>
      <c r="AG113" s="906"/>
      <c r="AH113" s="906"/>
      <c r="AI113" s="906"/>
      <c r="AJ113" s="907"/>
      <c r="AK113" s="908">
        <v>536477</v>
      </c>
      <c r="AL113" s="906"/>
      <c r="AM113" s="906"/>
      <c r="AN113" s="906"/>
      <c r="AO113" s="907"/>
      <c r="AP113" s="909">
        <v>2.6</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2153380</v>
      </c>
      <c r="BR113" s="804"/>
      <c r="BS113" s="804"/>
      <c r="BT113" s="804"/>
      <c r="BU113" s="804"/>
      <c r="BV113" s="804">
        <v>2031553</v>
      </c>
      <c r="BW113" s="804"/>
      <c r="BX113" s="804"/>
      <c r="BY113" s="804"/>
      <c r="BZ113" s="804"/>
      <c r="CA113" s="804">
        <v>1816349</v>
      </c>
      <c r="CB113" s="804"/>
      <c r="CC113" s="804"/>
      <c r="CD113" s="804"/>
      <c r="CE113" s="804"/>
      <c r="CF113" s="862">
        <v>9</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448322</v>
      </c>
      <c r="AB114" s="767"/>
      <c r="AC114" s="767"/>
      <c r="AD114" s="767"/>
      <c r="AE114" s="768"/>
      <c r="AF114" s="769">
        <v>456809</v>
      </c>
      <c r="AG114" s="767"/>
      <c r="AH114" s="767"/>
      <c r="AI114" s="767"/>
      <c r="AJ114" s="768"/>
      <c r="AK114" s="769">
        <v>437527</v>
      </c>
      <c r="AL114" s="767"/>
      <c r="AM114" s="767"/>
      <c r="AN114" s="767"/>
      <c r="AO114" s="768"/>
      <c r="AP114" s="811">
        <v>2.2000000000000002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5099113</v>
      </c>
      <c r="BR114" s="804"/>
      <c r="BS114" s="804"/>
      <c r="BT114" s="804"/>
      <c r="BU114" s="804"/>
      <c r="BV114" s="804">
        <v>5129029</v>
      </c>
      <c r="BW114" s="804"/>
      <c r="BX114" s="804"/>
      <c r="BY114" s="804"/>
      <c r="BZ114" s="804"/>
      <c r="CA114" s="804">
        <v>5723929</v>
      </c>
      <c r="CB114" s="804"/>
      <c r="CC114" s="804"/>
      <c r="CD114" s="804"/>
      <c r="CE114" s="804"/>
      <c r="CF114" s="862">
        <v>28.2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5900</v>
      </c>
      <c r="AB115" s="906"/>
      <c r="AC115" s="906"/>
      <c r="AD115" s="906"/>
      <c r="AE115" s="907"/>
      <c r="AF115" s="908">
        <v>5349</v>
      </c>
      <c r="AG115" s="906"/>
      <c r="AH115" s="906"/>
      <c r="AI115" s="906"/>
      <c r="AJ115" s="907"/>
      <c r="AK115" s="908">
        <v>5011</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319780</v>
      </c>
      <c r="BR115" s="804"/>
      <c r="BS115" s="804"/>
      <c r="BT115" s="804"/>
      <c r="BU115" s="804"/>
      <c r="BV115" s="804">
        <v>244851</v>
      </c>
      <c r="BW115" s="804"/>
      <c r="BX115" s="804"/>
      <c r="BY115" s="804"/>
      <c r="BZ115" s="804"/>
      <c r="CA115" s="804">
        <v>193898</v>
      </c>
      <c r="CB115" s="804"/>
      <c r="CC115" s="804"/>
      <c r="CD115" s="804"/>
      <c r="CE115" s="804"/>
      <c r="CF115" s="862">
        <v>1</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6424008</v>
      </c>
      <c r="AB117" s="890"/>
      <c r="AC117" s="890"/>
      <c r="AD117" s="890"/>
      <c r="AE117" s="891"/>
      <c r="AF117" s="892">
        <v>6152691</v>
      </c>
      <c r="AG117" s="890"/>
      <c r="AH117" s="890"/>
      <c r="AI117" s="890"/>
      <c r="AJ117" s="891"/>
      <c r="AK117" s="892">
        <v>5839703</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293</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445</v>
      </c>
      <c r="BP119" s="865"/>
      <c r="BQ119" s="866">
        <v>60090965</v>
      </c>
      <c r="BR119" s="832"/>
      <c r="BS119" s="832"/>
      <c r="BT119" s="832"/>
      <c r="BU119" s="832"/>
      <c r="BV119" s="832">
        <v>62648543</v>
      </c>
      <c r="BW119" s="832"/>
      <c r="BX119" s="832"/>
      <c r="BY119" s="832"/>
      <c r="BZ119" s="832"/>
      <c r="CA119" s="832">
        <v>60156010</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23531730</v>
      </c>
      <c r="BR120" s="829"/>
      <c r="BS120" s="829"/>
      <c r="BT120" s="829"/>
      <c r="BU120" s="829"/>
      <c r="BV120" s="829">
        <v>21653028</v>
      </c>
      <c r="BW120" s="829"/>
      <c r="BX120" s="829"/>
      <c r="BY120" s="829"/>
      <c r="BZ120" s="829"/>
      <c r="CA120" s="829">
        <v>21142697</v>
      </c>
      <c r="CB120" s="829"/>
      <c r="CC120" s="829"/>
      <c r="CD120" s="829"/>
      <c r="CE120" s="829"/>
      <c r="CF120" s="853">
        <v>104.2</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3223774</v>
      </c>
      <c r="DH120" s="829"/>
      <c r="DI120" s="829"/>
      <c r="DJ120" s="829"/>
      <c r="DK120" s="829"/>
      <c r="DL120" s="829">
        <v>3342404</v>
      </c>
      <c r="DM120" s="829"/>
      <c r="DN120" s="829"/>
      <c r="DO120" s="829"/>
      <c r="DP120" s="829"/>
      <c r="DQ120" s="829">
        <v>3281816</v>
      </c>
      <c r="DR120" s="829"/>
      <c r="DS120" s="829"/>
      <c r="DT120" s="829"/>
      <c r="DU120" s="829"/>
      <c r="DV120" s="830">
        <v>16.2</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1996900</v>
      </c>
      <c r="BR121" s="804"/>
      <c r="BS121" s="804"/>
      <c r="BT121" s="804"/>
      <c r="BU121" s="804"/>
      <c r="BV121" s="804">
        <v>2321504</v>
      </c>
      <c r="BW121" s="804"/>
      <c r="BX121" s="804"/>
      <c r="BY121" s="804"/>
      <c r="BZ121" s="804"/>
      <c r="CA121" s="804">
        <v>2317996</v>
      </c>
      <c r="CB121" s="804"/>
      <c r="CC121" s="804"/>
      <c r="CD121" s="804"/>
      <c r="CE121" s="804"/>
      <c r="CF121" s="862">
        <v>11.4</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1015080</v>
      </c>
      <c r="DR121" s="804"/>
      <c r="DS121" s="804"/>
      <c r="DT121" s="804"/>
      <c r="DU121" s="804"/>
      <c r="DV121" s="781">
        <v>5</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38541822</v>
      </c>
      <c r="BR122" s="832"/>
      <c r="BS122" s="832"/>
      <c r="BT122" s="832"/>
      <c r="BU122" s="832"/>
      <c r="BV122" s="832">
        <v>40942339</v>
      </c>
      <c r="BW122" s="832"/>
      <c r="BX122" s="832"/>
      <c r="BY122" s="832"/>
      <c r="BZ122" s="832"/>
      <c r="CA122" s="832">
        <v>38878147</v>
      </c>
      <c r="CB122" s="832"/>
      <c r="CC122" s="832"/>
      <c r="CD122" s="832"/>
      <c r="CE122" s="832"/>
      <c r="CF122" s="833">
        <v>191.6</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453</v>
      </c>
      <c r="BP123" s="865"/>
      <c r="BQ123" s="819">
        <v>64070452</v>
      </c>
      <c r="BR123" s="820"/>
      <c r="BS123" s="820"/>
      <c r="BT123" s="820"/>
      <c r="BU123" s="820"/>
      <c r="BV123" s="820">
        <v>64916871</v>
      </c>
      <c r="BW123" s="820"/>
      <c r="BX123" s="820"/>
      <c r="BY123" s="820"/>
      <c r="BZ123" s="820"/>
      <c r="CA123" s="820">
        <v>62338840</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1597761</v>
      </c>
      <c r="DH124" s="751"/>
      <c r="DI124" s="751"/>
      <c r="DJ124" s="751"/>
      <c r="DK124" s="752"/>
      <c r="DL124" s="753">
        <v>1402909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v>319780</v>
      </c>
      <c r="DH126" s="804"/>
      <c r="DI126" s="804"/>
      <c r="DJ126" s="804"/>
      <c r="DK126" s="804"/>
      <c r="DL126" s="804">
        <v>244851</v>
      </c>
      <c r="DM126" s="804"/>
      <c r="DN126" s="804"/>
      <c r="DO126" s="804"/>
      <c r="DP126" s="804"/>
      <c r="DQ126" s="804">
        <v>193898</v>
      </c>
      <c r="DR126" s="804"/>
      <c r="DS126" s="804"/>
      <c r="DT126" s="804"/>
      <c r="DU126" s="804"/>
      <c r="DV126" s="781">
        <v>1</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5900</v>
      </c>
      <c r="AB127" s="767"/>
      <c r="AC127" s="767"/>
      <c r="AD127" s="767"/>
      <c r="AE127" s="768"/>
      <c r="AF127" s="769">
        <v>5349</v>
      </c>
      <c r="AG127" s="767"/>
      <c r="AH127" s="767"/>
      <c r="AI127" s="767"/>
      <c r="AJ127" s="768"/>
      <c r="AK127" s="769">
        <v>5011</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414393</v>
      </c>
      <c r="AB128" s="788"/>
      <c r="AC128" s="788"/>
      <c r="AD128" s="788"/>
      <c r="AE128" s="789"/>
      <c r="AF128" s="790">
        <v>454967</v>
      </c>
      <c r="AG128" s="788"/>
      <c r="AH128" s="788"/>
      <c r="AI128" s="788"/>
      <c r="AJ128" s="789"/>
      <c r="AK128" s="790">
        <v>438861</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12.14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24046751</v>
      </c>
      <c r="AB129" s="767"/>
      <c r="AC129" s="767"/>
      <c r="AD129" s="767"/>
      <c r="AE129" s="768"/>
      <c r="AF129" s="769">
        <v>23786148</v>
      </c>
      <c r="AG129" s="767"/>
      <c r="AH129" s="767"/>
      <c r="AI129" s="767"/>
      <c r="AJ129" s="768"/>
      <c r="AK129" s="769">
        <v>24224899</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17.14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4334309</v>
      </c>
      <c r="AB130" s="767"/>
      <c r="AC130" s="767"/>
      <c r="AD130" s="767"/>
      <c r="AE130" s="768"/>
      <c r="AF130" s="769">
        <v>4011537</v>
      </c>
      <c r="AG130" s="767"/>
      <c r="AH130" s="767"/>
      <c r="AI130" s="767"/>
      <c r="AJ130" s="768"/>
      <c r="AK130" s="769">
        <v>3931190</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19712442</v>
      </c>
      <c r="AB131" s="751"/>
      <c r="AC131" s="751"/>
      <c r="AD131" s="751"/>
      <c r="AE131" s="752"/>
      <c r="AF131" s="753">
        <v>19774611</v>
      </c>
      <c r="AG131" s="751"/>
      <c r="AH131" s="751"/>
      <c r="AI131" s="751"/>
      <c r="AJ131" s="752"/>
      <c r="AK131" s="753">
        <v>20293709</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8.4987214659999992</v>
      </c>
      <c r="AB132" s="732"/>
      <c r="AC132" s="732"/>
      <c r="AD132" s="732"/>
      <c r="AE132" s="733"/>
      <c r="AF132" s="734">
        <v>8.5270294769999992</v>
      </c>
      <c r="AG132" s="732"/>
      <c r="AH132" s="732"/>
      <c r="AI132" s="732"/>
      <c r="AJ132" s="733"/>
      <c r="AK132" s="734">
        <v>7.2419087070000003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8.1999999999999993</v>
      </c>
      <c r="AB133" s="711"/>
      <c r="AC133" s="711"/>
      <c r="AD133" s="711"/>
      <c r="AE133" s="712"/>
      <c r="AF133" s="710">
        <v>8.1999999999999993</v>
      </c>
      <c r="AG133" s="711"/>
      <c r="AH133" s="711"/>
      <c r="AI133" s="711"/>
      <c r="AJ133" s="712"/>
      <c r="AK133" s="710">
        <v>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oB/rktcNbipwrBDZAy7hBmh4aXhB8T3ArSXCmEsobaLuGEg0/oQGzwZyX2IhImEJx8lEb2fDoVBryHQu1yvog==" saltValue="dVpbrne/qDbW17v3YeL0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XDj+sSwFHiWvxbaWLa1ntjc7Mc3GYodAt+NOJVokWgOGSkDBR6Z1/8sGDtBjBbuVGtWQl0dgNOAslNx+UKCoQ==" saltValue="Uh1aN3M688RiVbuO/eoN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tAWBhK13EuAlnGvBBvKxRRiw2GxE+4KYkTDZMtqmafYAngiR7UVj425yOGUK967wV7ROxBb9Ii3E2L5JEXPWg==" saltValue="OAmCHWgimmZwemE/CQbz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8781119</v>
      </c>
      <c r="AP9" s="262">
        <v>130446</v>
      </c>
      <c r="AQ9" s="263">
        <v>95899</v>
      </c>
      <c r="AR9" s="264">
        <v>36</v>
      </c>
    </row>
    <row r="10" spans="1:46" ht="13.5" customHeight="1" x14ac:dyDescent="0.15">
      <c r="A10" s="247"/>
      <c r="AK10" s="1117" t="s">
        <v>488</v>
      </c>
      <c r="AL10" s="1118"/>
      <c r="AM10" s="1118"/>
      <c r="AN10" s="1119"/>
      <c r="AO10" s="265">
        <v>69471</v>
      </c>
      <c r="AP10" s="265">
        <v>1032</v>
      </c>
      <c r="AQ10" s="266">
        <v>7418</v>
      </c>
      <c r="AR10" s="267">
        <v>-86.1</v>
      </c>
    </row>
    <row r="11" spans="1:46" ht="13.5" customHeight="1" x14ac:dyDescent="0.15">
      <c r="A11" s="247"/>
      <c r="AK11" s="1117" t="s">
        <v>489</v>
      </c>
      <c r="AL11" s="1118"/>
      <c r="AM11" s="1118"/>
      <c r="AN11" s="1119"/>
      <c r="AO11" s="265">
        <v>43563</v>
      </c>
      <c r="AP11" s="265">
        <v>647</v>
      </c>
      <c r="AQ11" s="266">
        <v>1842</v>
      </c>
      <c r="AR11" s="267">
        <v>-64.900000000000006</v>
      </c>
    </row>
    <row r="12" spans="1:46" ht="13.5" customHeight="1" x14ac:dyDescent="0.15">
      <c r="A12" s="247"/>
      <c r="AK12" s="1117" t="s">
        <v>490</v>
      </c>
      <c r="AL12" s="1118"/>
      <c r="AM12" s="1118"/>
      <c r="AN12" s="1119"/>
      <c r="AO12" s="265" t="s">
        <v>491</v>
      </c>
      <c r="AP12" s="265" t="s">
        <v>491</v>
      </c>
      <c r="AQ12" s="266">
        <v>18</v>
      </c>
      <c r="AR12" s="267" t="s">
        <v>491</v>
      </c>
    </row>
    <row r="13" spans="1:46" ht="13.5" customHeight="1" x14ac:dyDescent="0.15">
      <c r="A13" s="247"/>
      <c r="AK13" s="1117" t="s">
        <v>492</v>
      </c>
      <c r="AL13" s="1118"/>
      <c r="AM13" s="1118"/>
      <c r="AN13" s="1119"/>
      <c r="AO13" s="265">
        <v>249698</v>
      </c>
      <c r="AP13" s="265">
        <v>3709</v>
      </c>
      <c r="AQ13" s="266">
        <v>3674</v>
      </c>
      <c r="AR13" s="267">
        <v>1</v>
      </c>
    </row>
    <row r="14" spans="1:46" ht="13.5" customHeight="1" x14ac:dyDescent="0.15">
      <c r="A14" s="247"/>
      <c r="AK14" s="1117" t="s">
        <v>493</v>
      </c>
      <c r="AL14" s="1118"/>
      <c r="AM14" s="1118"/>
      <c r="AN14" s="1119"/>
      <c r="AO14" s="265">
        <v>163484</v>
      </c>
      <c r="AP14" s="265">
        <v>2429</v>
      </c>
      <c r="AQ14" s="266">
        <v>2040</v>
      </c>
      <c r="AR14" s="267">
        <v>19.100000000000001</v>
      </c>
    </row>
    <row r="15" spans="1:46" ht="13.5" customHeight="1" x14ac:dyDescent="0.15">
      <c r="A15" s="247"/>
      <c r="AK15" s="1120" t="s">
        <v>494</v>
      </c>
      <c r="AL15" s="1121"/>
      <c r="AM15" s="1121"/>
      <c r="AN15" s="1122"/>
      <c r="AO15" s="265">
        <v>-335391</v>
      </c>
      <c r="AP15" s="265">
        <v>-4982</v>
      </c>
      <c r="AQ15" s="266">
        <v>-5724</v>
      </c>
      <c r="AR15" s="267">
        <v>-13</v>
      </c>
    </row>
    <row r="16" spans="1:46" x14ac:dyDescent="0.15">
      <c r="A16" s="247"/>
      <c r="AK16" s="1120" t="s">
        <v>176</v>
      </c>
      <c r="AL16" s="1121"/>
      <c r="AM16" s="1121"/>
      <c r="AN16" s="1122"/>
      <c r="AO16" s="265">
        <v>8971944</v>
      </c>
      <c r="AP16" s="265">
        <v>133281</v>
      </c>
      <c r="AQ16" s="266">
        <v>105167</v>
      </c>
      <c r="AR16" s="267">
        <v>26.7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12.54</v>
      </c>
      <c r="AP21" s="278">
        <v>8.91</v>
      </c>
      <c r="AQ21" s="279">
        <v>3.63</v>
      </c>
      <c r="AS21" s="280"/>
      <c r="AT21" s="276"/>
    </row>
    <row r="22" spans="1:46" s="248" customFormat="1" x14ac:dyDescent="0.15">
      <c r="A22" s="276"/>
      <c r="AK22" s="1123" t="s">
        <v>500</v>
      </c>
      <c r="AL22" s="1124"/>
      <c r="AM22" s="1124"/>
      <c r="AN22" s="1125"/>
      <c r="AO22" s="281">
        <v>99.2</v>
      </c>
      <c r="AP22" s="282">
        <v>97.6</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4860688</v>
      </c>
      <c r="AP32" s="291">
        <v>72207</v>
      </c>
      <c r="AQ32" s="292">
        <v>63956</v>
      </c>
      <c r="AR32" s="293">
        <v>12.9</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v>4</v>
      </c>
      <c r="AR34" s="293" t="s">
        <v>491</v>
      </c>
    </row>
    <row r="35" spans="1:46" ht="27" customHeight="1" x14ac:dyDescent="0.15">
      <c r="A35" s="247"/>
      <c r="AK35" s="1107" t="s">
        <v>507</v>
      </c>
      <c r="AL35" s="1108"/>
      <c r="AM35" s="1108"/>
      <c r="AN35" s="1109"/>
      <c r="AO35" s="291">
        <v>536477</v>
      </c>
      <c r="AP35" s="291">
        <v>7970</v>
      </c>
      <c r="AQ35" s="292">
        <v>14498</v>
      </c>
      <c r="AR35" s="293">
        <v>-45</v>
      </c>
    </row>
    <row r="36" spans="1:46" ht="27" customHeight="1" x14ac:dyDescent="0.15">
      <c r="A36" s="247"/>
      <c r="AK36" s="1107" t="s">
        <v>508</v>
      </c>
      <c r="AL36" s="1108"/>
      <c r="AM36" s="1108"/>
      <c r="AN36" s="1109"/>
      <c r="AO36" s="291">
        <v>437527</v>
      </c>
      <c r="AP36" s="291">
        <v>6500</v>
      </c>
      <c r="AQ36" s="292">
        <v>1993</v>
      </c>
      <c r="AR36" s="293">
        <v>226.1</v>
      </c>
    </row>
    <row r="37" spans="1:46" ht="13.5" customHeight="1" x14ac:dyDescent="0.15">
      <c r="A37" s="247"/>
      <c r="AK37" s="1107" t="s">
        <v>509</v>
      </c>
      <c r="AL37" s="1108"/>
      <c r="AM37" s="1108"/>
      <c r="AN37" s="1109"/>
      <c r="AO37" s="291">
        <v>5011</v>
      </c>
      <c r="AP37" s="291">
        <v>74</v>
      </c>
      <c r="AQ37" s="292">
        <v>407</v>
      </c>
      <c r="AR37" s="293">
        <v>-81.8</v>
      </c>
    </row>
    <row r="38" spans="1:46" ht="27" customHeight="1" x14ac:dyDescent="0.15">
      <c r="A38" s="247"/>
      <c r="AK38" s="1110" t="s">
        <v>510</v>
      </c>
      <c r="AL38" s="1111"/>
      <c r="AM38" s="1111"/>
      <c r="AN38" s="1112"/>
      <c r="AO38" s="294" t="s">
        <v>491</v>
      </c>
      <c r="AP38" s="294" t="s">
        <v>491</v>
      </c>
      <c r="AQ38" s="295">
        <v>1</v>
      </c>
      <c r="AR38" s="283" t="s">
        <v>491</v>
      </c>
      <c r="AS38" s="290"/>
    </row>
    <row r="39" spans="1:46" x14ac:dyDescent="0.15">
      <c r="A39" s="247"/>
      <c r="AK39" s="1110" t="s">
        <v>511</v>
      </c>
      <c r="AL39" s="1111"/>
      <c r="AM39" s="1111"/>
      <c r="AN39" s="1112"/>
      <c r="AO39" s="291">
        <v>-438861</v>
      </c>
      <c r="AP39" s="291">
        <v>-6519</v>
      </c>
      <c r="AQ39" s="292">
        <v>-3355</v>
      </c>
      <c r="AR39" s="293">
        <v>94.3</v>
      </c>
      <c r="AS39" s="290"/>
    </row>
    <row r="40" spans="1:46" ht="27" customHeight="1" x14ac:dyDescent="0.15">
      <c r="A40" s="247"/>
      <c r="AK40" s="1107" t="s">
        <v>512</v>
      </c>
      <c r="AL40" s="1108"/>
      <c r="AM40" s="1108"/>
      <c r="AN40" s="1109"/>
      <c r="AO40" s="291">
        <v>-3931190</v>
      </c>
      <c r="AP40" s="291">
        <v>-58399</v>
      </c>
      <c r="AQ40" s="292">
        <v>-53996</v>
      </c>
      <c r="AR40" s="293">
        <v>8.1999999999999993</v>
      </c>
      <c r="AS40" s="290"/>
    </row>
    <row r="41" spans="1:46" x14ac:dyDescent="0.15">
      <c r="A41" s="247"/>
      <c r="AK41" s="1113" t="s">
        <v>286</v>
      </c>
      <c r="AL41" s="1114"/>
      <c r="AM41" s="1114"/>
      <c r="AN41" s="1115"/>
      <c r="AO41" s="291">
        <v>1469652</v>
      </c>
      <c r="AP41" s="291">
        <v>21832</v>
      </c>
      <c r="AQ41" s="292">
        <v>23508</v>
      </c>
      <c r="AR41" s="293">
        <v>-7.1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7856179</v>
      </c>
      <c r="AN51" s="313">
        <v>109194</v>
      </c>
      <c r="AO51" s="314">
        <v>49.4</v>
      </c>
      <c r="AP51" s="315">
        <v>70329</v>
      </c>
      <c r="AQ51" s="316">
        <v>0.2</v>
      </c>
      <c r="AR51" s="317">
        <v>49.2</v>
      </c>
    </row>
    <row r="52" spans="1:44" x14ac:dyDescent="0.15">
      <c r="A52" s="247"/>
      <c r="AK52" s="318"/>
      <c r="AL52" s="319" t="s">
        <v>522</v>
      </c>
      <c r="AM52" s="320">
        <v>4299684</v>
      </c>
      <c r="AN52" s="321">
        <v>59762</v>
      </c>
      <c r="AO52" s="322">
        <v>38.1</v>
      </c>
      <c r="AP52" s="323">
        <v>39403</v>
      </c>
      <c r="AQ52" s="324">
        <v>9.1</v>
      </c>
      <c r="AR52" s="325">
        <v>29</v>
      </c>
    </row>
    <row r="53" spans="1:44" x14ac:dyDescent="0.15">
      <c r="A53" s="247"/>
      <c r="AK53" s="303" t="s">
        <v>523</v>
      </c>
      <c r="AL53" s="304"/>
      <c r="AM53" s="312">
        <v>5746687</v>
      </c>
      <c r="AN53" s="313">
        <v>81076</v>
      </c>
      <c r="AO53" s="314">
        <v>-25.8</v>
      </c>
      <c r="AP53" s="315">
        <v>71871</v>
      </c>
      <c r="AQ53" s="316">
        <v>2.2000000000000002</v>
      </c>
      <c r="AR53" s="317">
        <v>-28</v>
      </c>
    </row>
    <row r="54" spans="1:44" x14ac:dyDescent="0.15">
      <c r="A54" s="247"/>
      <c r="AK54" s="318"/>
      <c r="AL54" s="319" t="s">
        <v>522</v>
      </c>
      <c r="AM54" s="320">
        <v>3527081</v>
      </c>
      <c r="AN54" s="321">
        <v>49761</v>
      </c>
      <c r="AO54" s="322">
        <v>-16.7</v>
      </c>
      <c r="AP54" s="323">
        <v>38232</v>
      </c>
      <c r="AQ54" s="324">
        <v>-3</v>
      </c>
      <c r="AR54" s="325">
        <v>-13.7</v>
      </c>
    </row>
    <row r="55" spans="1:44" x14ac:dyDescent="0.15">
      <c r="A55" s="247"/>
      <c r="AK55" s="303" t="s">
        <v>524</v>
      </c>
      <c r="AL55" s="304"/>
      <c r="AM55" s="312">
        <v>4349737</v>
      </c>
      <c r="AN55" s="313">
        <v>62392</v>
      </c>
      <c r="AO55" s="314">
        <v>-23</v>
      </c>
      <c r="AP55" s="315">
        <v>71807</v>
      </c>
      <c r="AQ55" s="316">
        <v>-0.1</v>
      </c>
      <c r="AR55" s="317">
        <v>-22.9</v>
      </c>
    </row>
    <row r="56" spans="1:44" x14ac:dyDescent="0.15">
      <c r="A56" s="247"/>
      <c r="AK56" s="318"/>
      <c r="AL56" s="319" t="s">
        <v>522</v>
      </c>
      <c r="AM56" s="320">
        <v>3382224</v>
      </c>
      <c r="AN56" s="321">
        <v>48514</v>
      </c>
      <c r="AO56" s="322">
        <v>-2.5</v>
      </c>
      <c r="AP56" s="323">
        <v>37333</v>
      </c>
      <c r="AQ56" s="324">
        <v>-2.4</v>
      </c>
      <c r="AR56" s="325">
        <v>-0.1</v>
      </c>
    </row>
    <row r="57" spans="1:44" x14ac:dyDescent="0.15">
      <c r="A57" s="247"/>
      <c r="AK57" s="303" t="s">
        <v>525</v>
      </c>
      <c r="AL57" s="304"/>
      <c r="AM57" s="312">
        <v>12042237</v>
      </c>
      <c r="AN57" s="313">
        <v>175933</v>
      </c>
      <c r="AO57" s="314">
        <v>182</v>
      </c>
      <c r="AP57" s="315">
        <v>80821</v>
      </c>
      <c r="AQ57" s="316">
        <v>12.6</v>
      </c>
      <c r="AR57" s="317">
        <v>169.4</v>
      </c>
    </row>
    <row r="58" spans="1:44" x14ac:dyDescent="0.15">
      <c r="A58" s="247"/>
      <c r="AK58" s="318"/>
      <c r="AL58" s="319" t="s">
        <v>522</v>
      </c>
      <c r="AM58" s="320">
        <v>10280400</v>
      </c>
      <c r="AN58" s="321">
        <v>150193</v>
      </c>
      <c r="AO58" s="322">
        <v>209.6</v>
      </c>
      <c r="AP58" s="323">
        <v>49586</v>
      </c>
      <c r="AQ58" s="324">
        <v>32.799999999999997</v>
      </c>
      <c r="AR58" s="325">
        <v>176.8</v>
      </c>
    </row>
    <row r="59" spans="1:44" x14ac:dyDescent="0.15">
      <c r="A59" s="247"/>
      <c r="AK59" s="303" t="s">
        <v>526</v>
      </c>
      <c r="AL59" s="304"/>
      <c r="AM59" s="312">
        <v>4579968</v>
      </c>
      <c r="AN59" s="313">
        <v>68037</v>
      </c>
      <c r="AO59" s="314">
        <v>-61.3</v>
      </c>
      <c r="AP59" s="315">
        <v>79840</v>
      </c>
      <c r="AQ59" s="316">
        <v>-1.2</v>
      </c>
      <c r="AR59" s="317">
        <v>-60.1</v>
      </c>
    </row>
    <row r="60" spans="1:44" x14ac:dyDescent="0.15">
      <c r="A60" s="247"/>
      <c r="AK60" s="318"/>
      <c r="AL60" s="319" t="s">
        <v>522</v>
      </c>
      <c r="AM60" s="320">
        <v>2862968</v>
      </c>
      <c r="AN60" s="321">
        <v>42530</v>
      </c>
      <c r="AO60" s="322">
        <v>-71.7</v>
      </c>
      <c r="AP60" s="323">
        <v>45238</v>
      </c>
      <c r="AQ60" s="324">
        <v>-8.8000000000000007</v>
      </c>
      <c r="AR60" s="325">
        <v>-62.9</v>
      </c>
    </row>
    <row r="61" spans="1:44" x14ac:dyDescent="0.15">
      <c r="A61" s="247"/>
      <c r="AK61" s="303" t="s">
        <v>527</v>
      </c>
      <c r="AL61" s="326"/>
      <c r="AM61" s="312">
        <v>6914962</v>
      </c>
      <c r="AN61" s="313">
        <v>99326</v>
      </c>
      <c r="AO61" s="314">
        <v>24.3</v>
      </c>
      <c r="AP61" s="315">
        <v>74934</v>
      </c>
      <c r="AQ61" s="327">
        <v>2.7</v>
      </c>
      <c r="AR61" s="317">
        <v>21.6</v>
      </c>
    </row>
    <row r="62" spans="1:44" x14ac:dyDescent="0.15">
      <c r="A62" s="247"/>
      <c r="AK62" s="318"/>
      <c r="AL62" s="319" t="s">
        <v>522</v>
      </c>
      <c r="AM62" s="320">
        <v>4870471</v>
      </c>
      <c r="AN62" s="321">
        <v>70152</v>
      </c>
      <c r="AO62" s="322">
        <v>31.4</v>
      </c>
      <c r="AP62" s="323">
        <v>41958</v>
      </c>
      <c r="AQ62" s="324">
        <v>5.5</v>
      </c>
      <c r="AR62" s="325">
        <v>25.9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3cx0bW7sXeM9n17uf90+9RsagtcWsSCsgRITPeOj2fplKFQiL9P+n2MHhefASNT4lpoBZroa1mwMsHLEQVVwQ==" saltValue="wDlBbok4OEWOpWS1lkRF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5BTK0J/Dgg6ekGUjsglhY+4KfD3olyU5OcCUHr62LdEr5svSJyWKywK7oSh1JgfpvOGI6bStTN35K2oU3eq8Zw==" saltValue="J1xxENjYfYDnsSLbE0zW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V3CMY1BAKSIB1T6tZgGlR/TpqDxKMxAGILaj88yHsSLEjNFp2VsSVo+lTdx8d9lhxEF2ZvREMEJAB2K7OQy07g==" saltValue="jFVA96wpkqvxJQ7efnZ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14.8</v>
      </c>
      <c r="G47" s="12">
        <v>16.52</v>
      </c>
      <c r="H47" s="12">
        <v>16.899999999999999</v>
      </c>
      <c r="I47" s="12">
        <v>17.09</v>
      </c>
      <c r="J47" s="13">
        <v>16.79</v>
      </c>
    </row>
    <row r="48" spans="2:10" ht="57.75" customHeight="1" x14ac:dyDescent="0.15">
      <c r="B48" s="14"/>
      <c r="C48" s="1128" t="s">
        <v>4</v>
      </c>
      <c r="D48" s="1128"/>
      <c r="E48" s="1129"/>
      <c r="F48" s="15">
        <v>6.95</v>
      </c>
      <c r="G48" s="16">
        <v>9.4700000000000006</v>
      </c>
      <c r="H48" s="16">
        <v>8.76</v>
      </c>
      <c r="I48" s="16">
        <v>7.54</v>
      </c>
      <c r="J48" s="17">
        <v>6.8</v>
      </c>
    </row>
    <row r="49" spans="2:10" ht="57.75" customHeight="1" thickBot="1" x14ac:dyDescent="0.2">
      <c r="B49" s="18"/>
      <c r="C49" s="1130" t="s">
        <v>5</v>
      </c>
      <c r="D49" s="1130"/>
      <c r="E49" s="1131"/>
      <c r="F49" s="19">
        <v>1.86</v>
      </c>
      <c r="G49" s="20">
        <v>4.7</v>
      </c>
      <c r="H49" s="20" t="s">
        <v>534</v>
      </c>
      <c r="I49" s="20">
        <v>0.98</v>
      </c>
      <c r="J49" s="21">
        <v>2.0699999999999998</v>
      </c>
    </row>
    <row r="50" spans="2:10" x14ac:dyDescent="0.15"/>
  </sheetData>
  <sheetProtection algorithmName="SHA-512" hashValue="1a2DdVXIKjjZRVHxJbRdRUwOrM3PuQHMWlk0Q7VhtgE2I7GaxRF4xpP7/EuOGXGMI5Z9weT+qFO6PpqJXmFAYg==" saltValue="hlYZSY2SZph1rW7qJDUW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楠本 育男</cp:lastModifiedBy>
  <cp:lastPrinted>2026-03-13T00:37:24Z</cp:lastPrinted>
  <dcterms:created xsi:type="dcterms:W3CDTF">2026-02-23T08:06:18Z</dcterms:created>
  <dcterms:modified xsi:type="dcterms:W3CDTF">2026-03-13T00:45:39Z</dcterms:modified>
  <cp:category/>
</cp:coreProperties>
</file>