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業務係フォルダ\1.一般文書関係\02調査・照会\02国・県調査\国）経営分析比較表\H28.01.22_公営企業経営比較分析\06 田辺市\"/>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R10" i="4" s="1"/>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<sst xmlns="http://schemas.openxmlformats.org/spreadsheetml/2006/main" count="218" uniqueCount="108">
  <si>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</si>
  <si>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</si>
  <si>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</si>
  <si>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</si>
  <si>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</si>
  <si>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</si>
  <si>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</si>
  <si>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</si>
  <si>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</si>
  <si>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</si>
  <si>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</si>
  <si>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</si>
  <si>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</si>
  <si>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</si>
  <si>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</si>
  <si>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</si>
  <si>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</si>
  <si>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</si>
  <si>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</si>
  <si>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</si>
  <si>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</si>
  <si>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</si>
  <si>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</si>
  <si>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</si>
  <si>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</si>
  <si>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</si>
  <si>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</si>
  <si>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</si>
  <si>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</si>
  <si>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</si>
  <si>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</si>
  <si>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</si>
  <si>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</si>
  <si>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</si>
  <si>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</si>
  <si>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</si>
  <si>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</si>
  <si>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</si>
  <si>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</si>
  <si>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</si>
  <si>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</si>
  <si>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</si>
  <si>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</si>
  <si>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</si>
  <si>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</si>
  <si>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</si>
  <si>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</si>
  <si>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</si>
  <si>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</si>
  <si>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</si>
  <si>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</si>
  <si>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</si>
  <si>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</si>
  <si>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</si>
  <si>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</si>
  <si>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</si>
  <si>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</si>
  <si>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</si>
  <si>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</si>
  <si>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</si>
  <si>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</si>
  <si>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</si>
  <si>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</si>
  <si>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</si>
  <si>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</si>
  <si>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</si>
  <si>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</si>
  <si>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</si>
  <si>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</si>
  <si>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</si>
  <si>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</si>
  <si>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</si>
  <si>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</si>
  <si>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</si>
  <si>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</si>
  <si>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</si>
  <si>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</si>
  <si>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</si>
  <si>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</si>
  <si>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</si>
  <si>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</si>
  <si>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</si>
  <si>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</si>
  <si>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</si>
  <si>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</si>
  <si>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</si>
  <si>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</si>
  <si>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</si>
  <si>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</si>
  <si>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</si>
  <si>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</si>
  <si>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</si>
  <si>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</si>
  <si>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</si>
  <si>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</si>
  <si>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</si>
  <si>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</si>
  <si>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</si>
  <si>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</si>
  <si>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</si>
  <si>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</si>
  <si>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</si>
  <si>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</si>
  <si>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</si>
  <si>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</si>
  <si>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③管路更新率については、当該年度において管路更新事業を行っていないことにより０値となっています。
　しかしながら、新設等事業においては、耐震管路を用いることとし、拠点配水池には緊急遮断弁を整備するなどの耐震化を図っております。</t>
    <rPh sb="2" eb="7">
      <t>カンロコウシンリツ</t>
    </rPh>
    <rPh sb="13" eb="15">
      <t>トウガイ</t>
    </rPh>
    <rPh sb="15" eb="17">
      <t>ネンド</t>
    </rPh>
    <rPh sb="21" eb="23">
      <t>カンロ</t>
    </rPh>
    <rPh sb="23" eb="25">
      <t>コウシン</t>
    </rPh>
    <rPh sb="25" eb="27">
      <t>ジギョウ</t>
    </rPh>
    <rPh sb="28" eb="29">
      <t>オコナ</t>
    </rPh>
    <rPh sb="40" eb="41">
      <t>チ</t>
    </rPh>
    <rPh sb="58" eb="60">
      <t>シンセツ</t>
    </rPh>
    <rPh sb="60" eb="61">
      <t>ナド</t>
    </rPh>
    <rPh sb="61" eb="63">
      <t>ジギョウ</t>
    </rPh>
    <rPh sb="69" eb="71">
      <t>タイシン</t>
    </rPh>
    <rPh sb="71" eb="73">
      <t>カンロ</t>
    </rPh>
    <rPh sb="74" eb="75">
      <t>モチ</t>
    </rPh>
    <rPh sb="82" eb="84">
      <t>キョテン</t>
    </rPh>
    <rPh sb="84" eb="86">
      <t>ハイスイ</t>
    </rPh>
    <rPh sb="86" eb="87">
      <t>チ</t>
    </rPh>
    <rPh sb="89" eb="91">
      <t>キンキュウ</t>
    </rPh>
    <rPh sb="91" eb="93">
      <t>シャダン</t>
    </rPh>
    <rPh sb="93" eb="94">
      <t>ベン</t>
    </rPh>
    <rPh sb="95" eb="97">
      <t>セイビ</t>
    </rPh>
    <rPh sb="102" eb="105">
      <t>タイシンカ</t>
    </rPh>
    <rPh sb="106" eb="107">
      <t>ハカ</t>
    </rPh>
    <phoneticPr fontId="4"/>
  </si>
  <si>
    <t>　①収益的収支比率及び⑤料金回収率については、年次計画的に施設整備を進めてきた結果、企業債償還額が増加しているため平均値よりも低い状況にあります。
　④企業債残高対給水収益比率及び⑥給水原価についても、市町村合併以降、集中的に資本投資してきたことにより企業債残高やその償還額が増嵩しているため平均値に比べ規模が大きくなっています。
　⑦施設利用率は、給水人口は減少傾向にあるものの観光客等の回復傾向などから利用率は高水準で推移しています。
　⑧有収率については、平均値より高いものの年々減少傾向にあります。平成27年度から老朽管路の更新整備を進めていることに加え漏水防止対策を強化することで改善するものと見込んでいます。</t>
    <rPh sb="2" eb="5">
      <t>シュウエキテキ</t>
    </rPh>
    <rPh sb="5" eb="7">
      <t>シュウシ</t>
    </rPh>
    <rPh sb="7" eb="9">
      <t>ヒリツ</t>
    </rPh>
    <rPh sb="9" eb="10">
      <t>オヨ</t>
    </rPh>
    <rPh sb="12" eb="14">
      <t>リョウキン</t>
    </rPh>
    <rPh sb="14" eb="16">
      <t>カイシュウ</t>
    </rPh>
    <rPh sb="16" eb="17">
      <t>リツ</t>
    </rPh>
    <rPh sb="23" eb="25">
      <t>ネンジ</t>
    </rPh>
    <rPh sb="25" eb="28">
      <t>ケイカクテキ</t>
    </rPh>
    <rPh sb="29" eb="31">
      <t>シセツ</t>
    </rPh>
    <rPh sb="31" eb="33">
      <t>セイビ</t>
    </rPh>
    <rPh sb="34" eb="35">
      <t>スス</t>
    </rPh>
    <rPh sb="39" eb="41">
      <t>ケッカ</t>
    </rPh>
    <rPh sb="42" eb="44">
      <t>キギョウ</t>
    </rPh>
    <rPh sb="44" eb="45">
      <t>サイ</t>
    </rPh>
    <rPh sb="45" eb="47">
      <t>ショウカン</t>
    </rPh>
    <rPh sb="47" eb="48">
      <t>ガク</t>
    </rPh>
    <rPh sb="49" eb="51">
      <t>ゾウカ</t>
    </rPh>
    <rPh sb="57" eb="60">
      <t>ヘイキンチ</t>
    </rPh>
    <rPh sb="63" eb="64">
      <t>ヒク</t>
    </rPh>
    <rPh sb="65" eb="67">
      <t>ジョウキョウ</t>
    </rPh>
    <rPh sb="77" eb="79">
      <t>キギョウ</t>
    </rPh>
    <rPh sb="79" eb="80">
      <t>サイ</t>
    </rPh>
    <rPh sb="80" eb="82">
      <t>ザンダカ</t>
    </rPh>
    <rPh sb="82" eb="83">
      <t>タイ</t>
    </rPh>
    <rPh sb="83" eb="85">
      <t>キュウスイ</t>
    </rPh>
    <rPh sb="85" eb="87">
      <t>シュウエキ</t>
    </rPh>
    <rPh sb="87" eb="89">
      <t>ヒリツ</t>
    </rPh>
    <rPh sb="89" eb="90">
      <t>オヨ</t>
    </rPh>
    <rPh sb="92" eb="94">
      <t>キュウスイ</t>
    </rPh>
    <rPh sb="94" eb="96">
      <t>ゲンカ</t>
    </rPh>
    <rPh sb="102" eb="105">
      <t>シチョウソン</t>
    </rPh>
    <rPh sb="105" eb="107">
      <t>ガッペイ</t>
    </rPh>
    <rPh sb="107" eb="109">
      <t>イコウ</t>
    </rPh>
    <rPh sb="112" eb="113">
      <t>テキ</t>
    </rPh>
    <rPh sb="114" eb="116">
      <t>シホン</t>
    </rPh>
    <rPh sb="127" eb="129">
      <t>キギョウ</t>
    </rPh>
    <rPh sb="129" eb="130">
      <t>サイ</t>
    </rPh>
    <rPh sb="130" eb="132">
      <t>ザンダカ</t>
    </rPh>
    <rPh sb="135" eb="137">
      <t>ショウカン</t>
    </rPh>
    <rPh sb="137" eb="138">
      <t>ガク</t>
    </rPh>
    <rPh sb="147" eb="150">
      <t>ヘイキンチ</t>
    </rPh>
    <rPh sb="151" eb="152">
      <t>クラ</t>
    </rPh>
    <rPh sb="153" eb="155">
      <t>キボ</t>
    </rPh>
    <rPh sb="156" eb="157">
      <t>オオ</t>
    </rPh>
    <rPh sb="170" eb="172">
      <t>シセツ</t>
    </rPh>
    <rPh sb="172" eb="175">
      <t>リヨウリツ</t>
    </rPh>
    <rPh sb="177" eb="179">
      <t>キュウスイ</t>
    </rPh>
    <rPh sb="179" eb="181">
      <t>ジンコウ</t>
    </rPh>
    <rPh sb="182" eb="184">
      <t>ゲンショウ</t>
    </rPh>
    <rPh sb="184" eb="186">
      <t>ケイコウ</t>
    </rPh>
    <rPh sb="194" eb="195">
      <t>キャク</t>
    </rPh>
    <rPh sb="195" eb="196">
      <t>トウ</t>
    </rPh>
    <rPh sb="197" eb="199">
      <t>カイフク</t>
    </rPh>
    <rPh sb="199" eb="201">
      <t>ケイコウ</t>
    </rPh>
    <rPh sb="205" eb="208">
      <t>リヨウリツ</t>
    </rPh>
    <rPh sb="209" eb="212">
      <t>コウスイジュン</t>
    </rPh>
    <rPh sb="213" eb="215">
      <t>スイイ</t>
    </rPh>
    <rPh sb="234" eb="237">
      <t>ヘイキンチ</t>
    </rPh>
    <rPh sb="239" eb="240">
      <t>タカ</t>
    </rPh>
    <rPh sb="244" eb="246">
      <t>ネンネン</t>
    </rPh>
    <rPh sb="246" eb="248">
      <t>ゲンショウ</t>
    </rPh>
    <rPh sb="248" eb="250">
      <t>ケイコウ</t>
    </rPh>
    <rPh sb="256" eb="258">
      <t>ヘイセイ</t>
    </rPh>
    <rPh sb="260" eb="262">
      <t>ネンド</t>
    </rPh>
    <rPh sb="264" eb="266">
      <t>ロウキュウ</t>
    </rPh>
    <rPh sb="266" eb="268">
      <t>カンロ</t>
    </rPh>
    <rPh sb="269" eb="271">
      <t>コウシン</t>
    </rPh>
    <rPh sb="271" eb="273">
      <t>セイビ</t>
    </rPh>
    <rPh sb="274" eb="275">
      <t>スス</t>
    </rPh>
    <rPh sb="282" eb="283">
      <t>クワ</t>
    </rPh>
    <rPh sb="284" eb="286">
      <t>ロウスイ</t>
    </rPh>
    <rPh sb="286" eb="288">
      <t>ボウシ</t>
    </rPh>
    <rPh sb="288" eb="290">
      <t>タイサク</t>
    </rPh>
    <rPh sb="291" eb="293">
      <t>キョウカ</t>
    </rPh>
    <rPh sb="298" eb="300">
      <t>カイゼン</t>
    </rPh>
    <rPh sb="305" eb="307">
      <t>ミコ</t>
    </rPh>
    <phoneticPr fontId="4"/>
  </si>
  <si>
    <t>　当市の簡易水道事業は、広大な市域の山間地域に19の施設が散在しています。
　また、過疎化等で水需要は減少傾向にあり、給水収益の伸びは期待できず、事業経営については、経営指標からも厳しい状況が続いています。
　今後、平成29年度で一定の施設整備を終了した後に、上水道事業との統合を予定しています。
　経営改善の取り組みや計画的かつ効率的な資産管理を行うことで経営の健全化を確保しながら安心・安全な水道水の安定供給に努めることとしています。</t>
    <rPh sb="83" eb="85">
      <t>ケイエイ</t>
    </rPh>
    <rPh sb="85" eb="87">
      <t>シヒョウ</t>
    </rPh>
    <rPh sb="90" eb="91">
      <t>キビ</t>
    </rPh>
    <rPh sb="93" eb="95">
      <t>ジョウキョウ</t>
    </rPh>
    <rPh sb="96" eb="97">
      <t>ツヅ</t>
    </rPh>
    <rPh sb="105" eb="107">
      <t>コンゴ</t>
    </rPh>
    <rPh sb="108" eb="110">
      <t>ヘイセイ</t>
    </rPh>
    <rPh sb="112" eb="114">
      <t>ネンド</t>
    </rPh>
    <rPh sb="115" eb="117">
      <t>イッテイ</t>
    </rPh>
    <rPh sb="118" eb="120">
      <t>シセツ</t>
    </rPh>
    <rPh sb="120" eb="122">
      <t>セイビ</t>
    </rPh>
    <rPh sb="123" eb="125">
      <t>シュウリョウ</t>
    </rPh>
    <rPh sb="127" eb="128">
      <t>ノチ</t>
    </rPh>
    <rPh sb="130" eb="132">
      <t>ジョウスイ</t>
    </rPh>
    <rPh sb="132" eb="133">
      <t>ミチ</t>
    </rPh>
    <rPh sb="133" eb="135">
      <t>ジギョウ</t>
    </rPh>
    <rPh sb="137" eb="139">
      <t>トウゴウ</t>
    </rPh>
    <rPh sb="140" eb="142">
      <t>ヨテイ</t>
    </rPh>
    <rPh sb="150" eb="152">
      <t>ケイエイ</t>
    </rPh>
    <rPh sb="152" eb="154">
      <t>カイゼン</t>
    </rPh>
    <rPh sb="155" eb="156">
      <t>ト</t>
    </rPh>
    <rPh sb="157" eb="158">
      <t>ク</t>
    </rPh>
    <rPh sb="160" eb="163">
      <t>ケイカクテキ</t>
    </rPh>
    <rPh sb="165" eb="168">
      <t>コウリツテキ</t>
    </rPh>
    <rPh sb="169" eb="171">
      <t>シサン</t>
    </rPh>
    <rPh sb="171" eb="173">
      <t>カンリ</t>
    </rPh>
    <rPh sb="174" eb="175">
      <t>オコナ</t>
    </rPh>
    <rPh sb="179" eb="181">
      <t>ケイエイ</t>
    </rPh>
    <rPh sb="182" eb="185">
      <t>ケンゼンカ</t>
    </rPh>
    <rPh sb="186" eb="188">
      <t>カクホ</t>
    </rPh>
    <rPh sb="192" eb="194">
      <t>アンシン</t>
    </rPh>
    <rPh sb="195" eb="197">
      <t>アンゼン</t>
    </rPh>
    <rPh sb="198" eb="201">
      <t>スイドウスイ</t>
    </rPh>
    <rPh sb="202" eb="204">
      <t>アンテイ</t>
    </rPh>
    <rPh sb="204" eb="206">
      <t>キョウキュウ</t>
    </rPh>
    <rPh sb="207" eb="20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</si>
</sst>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3685216"/>
        <c:axId val="27368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273685216"/>
        <c:axId val="273684824"/>
      </c:lineChart>
      <c:dateAx>
        <c:axId val="273685216"/>
        <c:scaling>
          <c:orientation val="minMax"/>
        </c:scaling>
        <c:delete val="1"/>
        <c:axPos val="b"/>
        <c:numFmt formatCode="ge" sourceLinked="1"/>
        <c:majorTickMark val="none"/>
        <c:minorTickMark val="none"/>
        <c:tickLblPos val="none"/>
        <c:crossAx val="273684824"/>
        <c:crosses val="autoZero"/>
        <c:auto val="1"/>
        <c:lblOffset val="100"/>
        <c:baseTimeUnit val="years"/>
      </c:dateAx>
      <c:valAx>
        <c:axId val="27368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6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66.180000000000007</c:v>
                </c:pt>
                <c:pt idx="1">
                  <c:v>65.5</c:v>
                </c:pt>
                <c:pt idx="2">
                  <c:v>64.66</c:v>
                </c:pt>
                <c:pt idx="3">
                  <c:v>65.540000000000006</c:v>
                </c:pt>
                <c:pt idx="4">
                  <c:v>67.12</c:v>
                </c:pt>
              </c:numCache>
            </c:numRef>
          </c:val>
        </c:ser>
        <c:dLbls>
          <c:showLegendKey val="0"/>
          <c:showVal val="0"/>
          <c:showCatName val="0"/>
          <c:showSerName val="0"/>
          <c:showPercent val="0"/>
          <c:showBubbleSize val="0"/>
        </c:dLbls>
        <c:gapWidth val="150"/>
        <c:axId val="324762288"/>
        <c:axId val="32476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324762288"/>
        <c:axId val="324762680"/>
      </c:lineChart>
      <c:dateAx>
        <c:axId val="324762288"/>
        <c:scaling>
          <c:orientation val="minMax"/>
        </c:scaling>
        <c:delete val="1"/>
        <c:axPos val="b"/>
        <c:numFmt formatCode="ge" sourceLinked="1"/>
        <c:majorTickMark val="none"/>
        <c:minorTickMark val="none"/>
        <c:tickLblPos val="none"/>
        <c:crossAx val="324762680"/>
        <c:crosses val="autoZero"/>
        <c:auto val="1"/>
        <c:lblOffset val="100"/>
        <c:baseTimeUnit val="years"/>
      </c:dateAx>
      <c:valAx>
        <c:axId val="32476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6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81.319999999999993</c:v>
                </c:pt>
                <c:pt idx="1">
                  <c:v>80.510000000000005</c:v>
                </c:pt>
                <c:pt idx="2">
                  <c:v>80.34</c:v>
                </c:pt>
                <c:pt idx="3">
                  <c:v>79.64</c:v>
                </c:pt>
                <c:pt idx="4">
                  <c:v>77.989999999999995</c:v>
                </c:pt>
              </c:numCache>
            </c:numRef>
          </c:val>
        </c:ser>
        <c:dLbls>
          <c:showLegendKey val="0"/>
          <c:showVal val="0"/>
          <c:showCatName val="0"/>
          <c:showSerName val="0"/>
          <c:showPercent val="0"/>
          <c:showBubbleSize val="0"/>
        </c:dLbls>
        <c:gapWidth val="150"/>
        <c:axId val="324763856"/>
        <c:axId val="32476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324763856"/>
        <c:axId val="324764248"/>
      </c:lineChart>
      <c:dateAx>
        <c:axId val="324763856"/>
        <c:scaling>
          <c:orientation val="minMax"/>
        </c:scaling>
        <c:delete val="1"/>
        <c:axPos val="b"/>
        <c:numFmt formatCode="ge" sourceLinked="1"/>
        <c:majorTickMark val="none"/>
        <c:minorTickMark val="none"/>
        <c:tickLblPos val="none"/>
        <c:crossAx val="324764248"/>
        <c:crosses val="autoZero"/>
        <c:auto val="1"/>
        <c:lblOffset val="100"/>
        <c:baseTimeUnit val="years"/>
      </c:dateAx>
      <c:valAx>
        <c:axId val="32476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6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58.3</c:v>
                </c:pt>
                <c:pt idx="1">
                  <c:v>54.89</c:v>
                </c:pt>
                <c:pt idx="2">
                  <c:v>41.55</c:v>
                </c:pt>
                <c:pt idx="3">
                  <c:v>45.16</c:v>
                </c:pt>
                <c:pt idx="4">
                  <c:v>40.43</c:v>
                </c:pt>
              </c:numCache>
            </c:numRef>
          </c:val>
        </c:ser>
        <c:dLbls>
          <c:showLegendKey val="0"/>
          <c:showVal val="0"/>
          <c:showCatName val="0"/>
          <c:showSerName val="0"/>
          <c:showPercent val="0"/>
          <c:showBubbleSize val="0"/>
        </c:dLbls>
        <c:gapWidth val="150"/>
        <c:axId val="273685608"/>
        <c:axId val="27398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273685608"/>
        <c:axId val="273984568"/>
      </c:lineChart>
      <c:dateAx>
        <c:axId val="273685608"/>
        <c:scaling>
          <c:orientation val="minMax"/>
        </c:scaling>
        <c:delete val="1"/>
        <c:axPos val="b"/>
        <c:numFmt formatCode="ge" sourceLinked="1"/>
        <c:majorTickMark val="none"/>
        <c:minorTickMark val="none"/>
        <c:tickLblPos val="none"/>
        <c:crossAx val="273984568"/>
        <c:crosses val="autoZero"/>
        <c:auto val="1"/>
        <c:lblOffset val="100"/>
        <c:baseTimeUnit val="years"/>
      </c:dateAx>
      <c:valAx>
        <c:axId val="27398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68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987312"/>
        <c:axId val="27398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987312"/>
        <c:axId val="273986136"/>
      </c:lineChart>
      <c:dateAx>
        <c:axId val="273987312"/>
        <c:scaling>
          <c:orientation val="minMax"/>
        </c:scaling>
        <c:delete val="1"/>
        <c:axPos val="b"/>
        <c:numFmt formatCode="ge" sourceLinked="1"/>
        <c:majorTickMark val="none"/>
        <c:minorTickMark val="none"/>
        <c:tickLblPos val="none"/>
        <c:crossAx val="273986136"/>
        <c:crosses val="autoZero"/>
        <c:auto val="1"/>
        <c:lblOffset val="100"/>
        <c:baseTimeUnit val="years"/>
      </c:dateAx>
      <c:valAx>
        <c:axId val="27398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98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984960"/>
        <c:axId val="27008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984960"/>
        <c:axId val="270081808"/>
      </c:lineChart>
      <c:dateAx>
        <c:axId val="273984960"/>
        <c:scaling>
          <c:orientation val="minMax"/>
        </c:scaling>
        <c:delete val="1"/>
        <c:axPos val="b"/>
        <c:numFmt formatCode="ge" sourceLinked="1"/>
        <c:majorTickMark val="none"/>
        <c:minorTickMark val="none"/>
        <c:tickLblPos val="none"/>
        <c:crossAx val="270081808"/>
        <c:crosses val="autoZero"/>
        <c:auto val="1"/>
        <c:lblOffset val="100"/>
        <c:baseTimeUnit val="years"/>
      </c:dateAx>
      <c:valAx>
        <c:axId val="27008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9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976640"/>
        <c:axId val="27297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976640"/>
        <c:axId val="272974680"/>
      </c:lineChart>
      <c:dateAx>
        <c:axId val="272976640"/>
        <c:scaling>
          <c:orientation val="minMax"/>
        </c:scaling>
        <c:delete val="1"/>
        <c:axPos val="b"/>
        <c:numFmt formatCode="ge" sourceLinked="1"/>
        <c:majorTickMark val="none"/>
        <c:minorTickMark val="none"/>
        <c:tickLblPos val="none"/>
        <c:crossAx val="272974680"/>
        <c:crosses val="autoZero"/>
        <c:auto val="1"/>
        <c:lblOffset val="100"/>
        <c:baseTimeUnit val="years"/>
      </c:dateAx>
      <c:valAx>
        <c:axId val="27297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0081024"/>
        <c:axId val="27008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0081024"/>
        <c:axId val="270083768"/>
      </c:lineChart>
      <c:dateAx>
        <c:axId val="270081024"/>
        <c:scaling>
          <c:orientation val="minMax"/>
        </c:scaling>
        <c:delete val="1"/>
        <c:axPos val="b"/>
        <c:numFmt formatCode="ge" sourceLinked="1"/>
        <c:majorTickMark val="none"/>
        <c:minorTickMark val="none"/>
        <c:tickLblPos val="none"/>
        <c:crossAx val="270083768"/>
        <c:crosses val="autoZero"/>
        <c:auto val="1"/>
        <c:lblOffset val="100"/>
        <c:baseTimeUnit val="years"/>
      </c:dateAx>
      <c:valAx>
        <c:axId val="27008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0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2677.92</c:v>
                </c:pt>
                <c:pt idx="1">
                  <c:v>2647.08</c:v>
                </c:pt>
                <c:pt idx="2">
                  <c:v>2534.3200000000002</c:v>
                </c:pt>
                <c:pt idx="3">
                  <c:v>2415.8000000000002</c:v>
                </c:pt>
                <c:pt idx="4">
                  <c:v>2265.11</c:v>
                </c:pt>
              </c:numCache>
            </c:numRef>
          </c:val>
        </c:ser>
        <c:dLbls>
          <c:showLegendKey val="0"/>
          <c:showVal val="0"/>
          <c:showCatName val="0"/>
          <c:showSerName val="0"/>
          <c:showPercent val="0"/>
          <c:showBubbleSize val="0"/>
        </c:dLbls>
        <c:gapWidth val="150"/>
        <c:axId val="270363304"/>
        <c:axId val="27036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270363304"/>
        <c:axId val="270361736"/>
      </c:lineChart>
      <c:dateAx>
        <c:axId val="270363304"/>
        <c:scaling>
          <c:orientation val="minMax"/>
        </c:scaling>
        <c:delete val="1"/>
        <c:axPos val="b"/>
        <c:numFmt formatCode="ge" sourceLinked="1"/>
        <c:majorTickMark val="none"/>
        <c:minorTickMark val="none"/>
        <c:tickLblPos val="none"/>
        <c:crossAx val="270361736"/>
        <c:crosses val="autoZero"/>
        <c:auto val="1"/>
        <c:lblOffset val="100"/>
        <c:baseTimeUnit val="years"/>
      </c:dateAx>
      <c:valAx>
        <c:axId val="27036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3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34.68</c:v>
                </c:pt>
                <c:pt idx="1">
                  <c:v>28.8</c:v>
                </c:pt>
                <c:pt idx="2">
                  <c:v>29.65</c:v>
                </c:pt>
                <c:pt idx="3">
                  <c:v>28.78</c:v>
                </c:pt>
                <c:pt idx="4">
                  <c:v>29.98</c:v>
                </c:pt>
              </c:numCache>
            </c:numRef>
          </c:val>
        </c:ser>
        <c:dLbls>
          <c:showLegendKey val="0"/>
          <c:showVal val="0"/>
          <c:showCatName val="0"/>
          <c:showSerName val="0"/>
          <c:showPercent val="0"/>
          <c:showBubbleSize val="0"/>
        </c:dLbls>
        <c:gapWidth val="150"/>
        <c:axId val="270150760"/>
        <c:axId val="26894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270150760"/>
        <c:axId val="268946352"/>
      </c:lineChart>
      <c:dateAx>
        <c:axId val="270150760"/>
        <c:scaling>
          <c:orientation val="minMax"/>
        </c:scaling>
        <c:delete val="1"/>
        <c:axPos val="b"/>
        <c:numFmt formatCode="ge" sourceLinked="1"/>
        <c:majorTickMark val="none"/>
        <c:minorTickMark val="none"/>
        <c:tickLblPos val="none"/>
        <c:crossAx val="268946352"/>
        <c:crosses val="autoZero"/>
        <c:auto val="1"/>
        <c:lblOffset val="100"/>
        <c:baseTimeUnit val="years"/>
      </c:dateAx>
      <c:valAx>
        <c:axId val="26894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15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470.35</c:v>
                </c:pt>
                <c:pt idx="1">
                  <c:v>554.70000000000005</c:v>
                </c:pt>
                <c:pt idx="2">
                  <c:v>552.49</c:v>
                </c:pt>
                <c:pt idx="3">
                  <c:v>573.89</c:v>
                </c:pt>
                <c:pt idx="4">
                  <c:v>574.9</c:v>
                </c:pt>
              </c:numCache>
            </c:numRef>
          </c:val>
        </c:ser>
        <c:dLbls>
          <c:showLegendKey val="0"/>
          <c:showVal val="0"/>
          <c:showCatName val="0"/>
          <c:showSerName val="0"/>
          <c:showPercent val="0"/>
          <c:showBubbleSize val="0"/>
        </c:dLbls>
        <c:gapWidth val="150"/>
        <c:axId val="206143256"/>
        <c:axId val="11768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206143256"/>
        <c:axId val="117682112"/>
      </c:lineChart>
      <c:dateAx>
        <c:axId val="206143256"/>
        <c:scaling>
          <c:orientation val="minMax"/>
        </c:scaling>
        <c:delete val="1"/>
        <c:axPos val="b"/>
        <c:numFmt formatCode="ge" sourceLinked="1"/>
        <c:majorTickMark val="none"/>
        <c:minorTickMark val="none"/>
        <c:tickLblPos val="none"/>
        <c:crossAx val="117682112"/>
        <c:crosses val="autoZero"/>
        <c:auto val="1"/>
        <c:lblOffset val="100"/>
        <c:baseTimeUnit val="years"/>
      </c:dateAx>
      <c:valAx>
        <c:axId val="1176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4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78661</v>
      </c>
      <c r="AJ8" s="55"/>
      <c r="AK8" s="55"/>
      <c r="AL8" s="55"/>
      <c r="AM8" s="55"/>
      <c r="AN8" s="55"/>
      <c r="AO8" s="55"/>
      <c r="AP8" s="56"/>
      <c r="AQ8" s="46">
        <f>データ!R6</f>
        <v>1026.9100000000001</v>
      </c>
      <c r="AR8" s="46"/>
      <c r="AS8" s="46"/>
      <c r="AT8" s="46"/>
      <c r="AU8" s="46"/>
      <c r="AV8" s="46"/>
      <c r="AW8" s="46"/>
      <c r="AX8" s="46"/>
      <c r="AY8" s="46">
        <f>データ!S6</f>
        <v>76.599999999999994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11.58</v>
      </c>
      <c r="S10" s="46"/>
      <c r="T10" s="46"/>
      <c r="U10" s="46"/>
      <c r="V10" s="46"/>
      <c r="W10" s="46"/>
      <c r="X10" s="46"/>
      <c r="Y10" s="46"/>
      <c r="Z10" s="80">
        <f>データ!P6</f>
        <v>2160</v>
      </c>
      <c r="AA10" s="80"/>
      <c r="AB10" s="80"/>
      <c r="AC10" s="80"/>
      <c r="AD10" s="80"/>
      <c r="AE10" s="80"/>
      <c r="AF10" s="80"/>
      <c r="AG10" s="80"/>
      <c r="AH10" s="2"/>
      <c r="AI10" s="80">
        <f>データ!T6</f>
        <v>9048</v>
      </c>
      <c r="AJ10" s="80"/>
      <c r="AK10" s="80"/>
      <c r="AL10" s="80"/>
      <c r="AM10" s="80"/>
      <c r="AN10" s="80"/>
      <c r="AO10" s="80"/>
      <c r="AP10" s="80"/>
      <c r="AQ10" s="46">
        <f>データ!U6</f>
        <v>53.72</v>
      </c>
      <c r="AR10" s="46"/>
      <c r="AS10" s="46"/>
      <c r="AT10" s="46"/>
      <c r="AU10" s="46"/>
      <c r="AV10" s="46"/>
      <c r="AW10" s="46"/>
      <c r="AX10" s="46"/>
      <c r="AY10" s="46">
        <f>データ!V6</f>
        <v>168.43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302066</v>
      </c>
      <c r="D6" s="31">
        <f t="shared" si="3"/>
        <v>47</v>
      </c>
      <c r="E6" s="31">
        <f t="shared" si="3"/>
        <v>1</v>
      </c>
      <c r="F6" s="31">
        <f t="shared" si="3"/>
        <v>0</v>
      </c>
      <c r="G6" s="31">
        <f t="shared" si="3"/>
        <v>0</v>
      </c>
      <c r="H6" s="31" t="str">
        <f t="shared" si="3"/>
        <v>和歌山県　田辺市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11.58</v>
      </c>
      <c r="P6" s="32">
        <f t="shared" si="3"/>
        <v>2160</v>
      </c>
      <c r="Q6" s="32">
        <f t="shared" si="3"/>
        <v>78661</v>
      </c>
      <c r="R6" s="32">
        <f t="shared" si="3"/>
        <v>1026.9100000000001</v>
      </c>
      <c r="S6" s="32">
        <f t="shared" si="3"/>
        <v>76.599999999999994</v>
      </c>
      <c r="T6" s="32">
        <f t="shared" si="3"/>
        <v>9048</v>
      </c>
      <c r="U6" s="32">
        <f t="shared" si="3"/>
        <v>53.72</v>
      </c>
      <c r="V6" s="32">
        <f t="shared" si="3"/>
        <v>168.43</v>
      </c>
      <c r="W6" s="33">
        <f>IF(W7="",NA(),W7)</f>
        <v>58.3</v>
      </c>
      <c r="X6" s="33">
        <f t="shared" ref="X6:AF6" si="4">IF(X7="",NA(),X7)</f>
        <v>54.89</v>
      </c>
      <c r="Y6" s="33">
        <f t="shared" si="4"/>
        <v>41.55</v>
      </c>
      <c r="Z6" s="33">
        <f t="shared" si="4"/>
        <v>45.16</v>
      </c>
      <c r="AA6" s="33">
        <f t="shared" si="4"/>
        <v>40.43</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2677.92</v>
      </c>
      <c r="BE6" s="33">
        <f t="shared" ref="BE6:BM6" si="7">IF(BE7="",NA(),BE7)</f>
        <v>2647.08</v>
      </c>
      <c r="BF6" s="33">
        <f t="shared" si="7"/>
        <v>2534.3200000000002</v>
      </c>
      <c r="BG6" s="33">
        <f t="shared" si="7"/>
        <v>2415.8000000000002</v>
      </c>
      <c r="BH6" s="33">
        <f t="shared" si="7"/>
        <v>2265.11</v>
      </c>
      <c r="BI6" s="33">
        <f t="shared" si="7"/>
        <v>1187.81</v>
      </c>
      <c r="BJ6" s="33">
        <f t="shared" si="7"/>
        <v>1168.8</v>
      </c>
      <c r="BK6" s="33">
        <f t="shared" si="7"/>
        <v>1158.82</v>
      </c>
      <c r="BL6" s="33">
        <f t="shared" si="7"/>
        <v>1167.7</v>
      </c>
      <c r="BM6" s="33">
        <f t="shared" si="7"/>
        <v>1228.58</v>
      </c>
      <c r="BN6" s="32" t="str">
        <f>IF(BN7="","",IF(BN7="-","【-】","【"&amp;SUBSTITUTE(TEXT(BN7,"#,##0.00"),"-","△")&amp;"】"))</f>
        <v>【1,239.32】</v>
      </c>
      <c r="BO6" s="33">
        <f>IF(BO7="",NA(),BO7)</f>
        <v>34.68</v>
      </c>
      <c r="BP6" s="33">
        <f t="shared" ref="BP6:BX6" si="8">IF(BP7="",NA(),BP7)</f>
        <v>28.8</v>
      </c>
      <c r="BQ6" s="33">
        <f t="shared" si="8"/>
        <v>29.65</v>
      </c>
      <c r="BR6" s="33">
        <f t="shared" si="8"/>
        <v>28.78</v>
      </c>
      <c r="BS6" s="33">
        <f t="shared" si="8"/>
        <v>29.98</v>
      </c>
      <c r="BT6" s="33">
        <f t="shared" si="8"/>
        <v>57.96</v>
      </c>
      <c r="BU6" s="33">
        <f t="shared" si="8"/>
        <v>56.44</v>
      </c>
      <c r="BV6" s="33">
        <f t="shared" si="8"/>
        <v>55.6</v>
      </c>
      <c r="BW6" s="33">
        <f t="shared" si="8"/>
        <v>54.43</v>
      </c>
      <c r="BX6" s="33">
        <f t="shared" si="8"/>
        <v>53.81</v>
      </c>
      <c r="BY6" s="32" t="str">
        <f>IF(BY7="","",IF(BY7="-","【-】","【"&amp;SUBSTITUTE(TEXT(BY7,"#,##0.00"),"-","△")&amp;"】"))</f>
        <v>【36.33】</v>
      </c>
      <c r="BZ6" s="33">
        <f>IF(BZ7="",NA(),BZ7)</f>
        <v>470.35</v>
      </c>
      <c r="CA6" s="33">
        <f t="shared" ref="CA6:CI6" si="9">IF(CA7="",NA(),CA7)</f>
        <v>554.70000000000005</v>
      </c>
      <c r="CB6" s="33">
        <f t="shared" si="9"/>
        <v>552.49</v>
      </c>
      <c r="CC6" s="33">
        <f t="shared" si="9"/>
        <v>573.89</v>
      </c>
      <c r="CD6" s="33">
        <f t="shared" si="9"/>
        <v>574.9</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66.180000000000007</v>
      </c>
      <c r="CL6" s="33">
        <f t="shared" ref="CL6:CT6" si="10">IF(CL7="",NA(),CL7)</f>
        <v>65.5</v>
      </c>
      <c r="CM6" s="33">
        <f t="shared" si="10"/>
        <v>64.66</v>
      </c>
      <c r="CN6" s="33">
        <f t="shared" si="10"/>
        <v>65.540000000000006</v>
      </c>
      <c r="CO6" s="33">
        <f t="shared" si="10"/>
        <v>67.12</v>
      </c>
      <c r="CP6" s="33">
        <f t="shared" si="10"/>
        <v>60.92</v>
      </c>
      <c r="CQ6" s="33">
        <f t="shared" si="10"/>
        <v>59.84</v>
      </c>
      <c r="CR6" s="33">
        <f t="shared" si="10"/>
        <v>60.66</v>
      </c>
      <c r="CS6" s="33">
        <f t="shared" si="10"/>
        <v>60.17</v>
      </c>
      <c r="CT6" s="33">
        <f t="shared" si="10"/>
        <v>58.96</v>
      </c>
      <c r="CU6" s="32" t="str">
        <f>IF(CU7="","",IF(CU7="-","【-】","【"&amp;SUBSTITUTE(TEXT(CU7,"#,##0.00"),"-","△")&amp;"】"))</f>
        <v>【58.19】</v>
      </c>
      <c r="CV6" s="33">
        <f>IF(CV7="",NA(),CV7)</f>
        <v>81.319999999999993</v>
      </c>
      <c r="CW6" s="33">
        <f t="shared" ref="CW6:DE6" si="11">IF(CW7="",NA(),CW7)</f>
        <v>80.510000000000005</v>
      </c>
      <c r="CX6" s="33">
        <f t="shared" si="11"/>
        <v>80.34</v>
      </c>
      <c r="CY6" s="33">
        <f t="shared" si="11"/>
        <v>79.64</v>
      </c>
      <c r="CZ6" s="33">
        <f t="shared" si="11"/>
        <v>77.989999999999995</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302066</v>
      </c>
      <c r="D7" s="35">
        <v>47</v>
      </c>
      <c r="E7" s="35">
        <v>1</v>
      </c>
      <c r="F7" s="35">
        <v>0</v>
      </c>
      <c r="G7" s="35">
        <v>0</v>
      </c>
      <c r="H7" s="35" t="s">
        <v>93</v>
      </c>
      <c r="I7" s="35" t="s">
        <v>94</v>
      </c>
      <c r="J7" s="35" t="s">
        <v>95</v>
      </c>
      <c r="K7" s="35" t="s">
        <v>96</v>
      </c>
      <c r="L7" s="35" t="s">
        <v>97</v>
      </c>
      <c r="M7" s="36" t="s">
        <v>98</v>
      </c>
      <c r="N7" s="36" t="s">
        <v>99</v>
      </c>
      <c r="O7" s="36">
        <v>11.58</v>
      </c>
      <c r="P7" s="36">
        <v>2160</v>
      </c>
      <c r="Q7" s="36">
        <v>78661</v>
      </c>
      <c r="R7" s="36">
        <v>1026.9100000000001</v>
      </c>
      <c r="S7" s="36">
        <v>76.599999999999994</v>
      </c>
      <c r="T7" s="36">
        <v>9048</v>
      </c>
      <c r="U7" s="36">
        <v>53.72</v>
      </c>
      <c r="V7" s="36">
        <v>168.43</v>
      </c>
      <c r="W7" s="36">
        <v>58.3</v>
      </c>
      <c r="X7" s="36">
        <v>54.89</v>
      </c>
      <c r="Y7" s="36">
        <v>41.55</v>
      </c>
      <c r="Z7" s="36">
        <v>45.16</v>
      </c>
      <c r="AA7" s="36">
        <v>40.43</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2677.92</v>
      </c>
      <c r="BE7" s="36">
        <v>2647.08</v>
      </c>
      <c r="BF7" s="36">
        <v>2534.3200000000002</v>
      </c>
      <c r="BG7" s="36">
        <v>2415.8000000000002</v>
      </c>
      <c r="BH7" s="36">
        <v>2265.11</v>
      </c>
      <c r="BI7" s="36">
        <v>1187.81</v>
      </c>
      <c r="BJ7" s="36">
        <v>1168.8</v>
      </c>
      <c r="BK7" s="36">
        <v>1158.82</v>
      </c>
      <c r="BL7" s="36">
        <v>1167.7</v>
      </c>
      <c r="BM7" s="36">
        <v>1228.58</v>
      </c>
      <c r="BN7" s="36">
        <v>1239.32</v>
      </c>
      <c r="BO7" s="36">
        <v>34.68</v>
      </c>
      <c r="BP7" s="36">
        <v>28.8</v>
      </c>
      <c r="BQ7" s="36">
        <v>29.65</v>
      </c>
      <c r="BR7" s="36">
        <v>28.78</v>
      </c>
      <c r="BS7" s="36">
        <v>29.98</v>
      </c>
      <c r="BT7" s="36">
        <v>57.96</v>
      </c>
      <c r="BU7" s="36">
        <v>56.44</v>
      </c>
      <c r="BV7" s="36">
        <v>55.6</v>
      </c>
      <c r="BW7" s="36">
        <v>54.43</v>
      </c>
      <c r="BX7" s="36">
        <v>53.81</v>
      </c>
      <c r="BY7" s="36">
        <v>36.33</v>
      </c>
      <c r="BZ7" s="36">
        <v>470.35</v>
      </c>
      <c r="CA7" s="36">
        <v>554.70000000000005</v>
      </c>
      <c r="CB7" s="36">
        <v>552.49</v>
      </c>
      <c r="CC7" s="36">
        <v>573.89</v>
      </c>
      <c r="CD7" s="36">
        <v>574.9</v>
      </c>
      <c r="CE7" s="36">
        <v>263.20999999999998</v>
      </c>
      <c r="CF7" s="36">
        <v>270.7</v>
      </c>
      <c r="CG7" s="36">
        <v>275.86</v>
      </c>
      <c r="CH7" s="36">
        <v>279.8</v>
      </c>
      <c r="CI7" s="36">
        <v>284.64999999999998</v>
      </c>
      <c r="CJ7" s="36">
        <v>476.46</v>
      </c>
      <c r="CK7" s="36">
        <v>66.180000000000007</v>
      </c>
      <c r="CL7" s="36">
        <v>65.5</v>
      </c>
      <c r="CM7" s="36">
        <v>64.66</v>
      </c>
      <c r="CN7" s="36">
        <v>65.540000000000006</v>
      </c>
      <c r="CO7" s="36">
        <v>67.12</v>
      </c>
      <c r="CP7" s="36">
        <v>60.92</v>
      </c>
      <c r="CQ7" s="36">
        <v>59.84</v>
      </c>
      <c r="CR7" s="36">
        <v>60.66</v>
      </c>
      <c r="CS7" s="36">
        <v>60.17</v>
      </c>
      <c r="CT7" s="36">
        <v>58.96</v>
      </c>
      <c r="CU7" s="36">
        <v>58.19</v>
      </c>
      <c r="CV7" s="36">
        <v>81.319999999999993</v>
      </c>
      <c r="CW7" s="36">
        <v>80.510000000000005</v>
      </c>
      <c r="CX7" s="36">
        <v>80.34</v>
      </c>
      <c r="CY7" s="36">
        <v>79.64</v>
      </c>
      <c r="CZ7" s="36">
        <v>77.989999999999995</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US-F0001</cp:lastModifiedBy>
  <cp:lastPrinted>2016-02-05T06:46:46Z</cp:lastPrinted>
  <dcterms:created xsi:type="dcterms:W3CDTF">2016-01-18T05:04:27Z</dcterms:created>
  <dcterms:modified xsi:type="dcterms:W3CDTF">2016-02-05T06:58:18Z</dcterms:modified>
  <cp:category/>
</cp:coreProperties>
</file>