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1.54\財政係\調査\公営企業\2018.1.26公開通知（【依頼2.9〆】平成29年度決算「経営比較分析表」の分析等について】No.49946\県回答\"/>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P10" i="4"/>
  <c r="I10" i="4"/>
  <c r="B10"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<sst xmlns="http://schemas.openxmlformats.org/spreadsheetml/2006/main" count="240" uniqueCount="125">
  <si>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</si>
  <si>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</si>
  <si>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</si>
  <si>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</si>
  <si>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</si>
  <si>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</si>
  <si>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</si>
  <si>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</si>
  <si>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</si>
  <si>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</si>
  <si>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</si>
  <si>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</si>
  <si>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</si>
  <si>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</si>
  <si>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</si>
  <si>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</si>
  <si>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</si>
  <si>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</si>
  <si>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</si>
  <si>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</si>
  <si>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</si>
  <si>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</si>
  <si>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</si>
  <si>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</si>
  <si>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</si>
  <si>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</si>
  <si>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</si>
  <si>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</si>
  <si>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</si>
  <si>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</si>
  <si>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</si>
  <si>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</si>
  <si>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</si>
  <si>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</si>
  <si>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</si>
  <si>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</si>
  <si>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</si>
  <si>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</si>
  <si>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</si>
  <si>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</si>
  <si>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</si>
  <si>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</si>
  <si>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</si>
  <si>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</si>
  <si>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</si>
  <si>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</si>
  <si>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</si>
  <si>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</si>
  <si>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</si>
  <si>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</si>
  <si>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</si>
  <si>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</si>
  <si>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</si>
  <si>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</si>
  <si>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</si>
  <si>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</si>
  <si>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</si>
  <si>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</si>
  <si>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</si>
  <si>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</si>
  <si>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</si>
  <si>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</si>
  <si>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</si>
  <si>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</si>
  <si>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</si>
  <si>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</si>
  <si>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</si>
  <si>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</si>
  <si>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</si>
  <si>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</si>
  <si>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</si>
  <si>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</si>
  <si>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</si>
  <si>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</si>
  <si>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</si>
  <si>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</si>
  <si>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</si>
  <si>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</si>
  <si>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</si>
  <si>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</si>
  <si>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</si>
  <si>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</si>
  <si>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</si>
  <si>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</si>
  <si>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</si>
  <si>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</si>
  <si>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</si>
  <si>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</si>
  <si>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</si>
  <si>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</si>
  <si>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</si>
  <si>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</si>
  <si>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</si>
  <si>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</si>
  <si>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</si>
  <si>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</si>
  <si>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</si>
  <si>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</si>
  <si>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</si>
  <si>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</si>
  <si>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</si>
  <si>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</si>
  <si>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</si>
  <si>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</si>
  <si>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</si>
  <si>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</si>
  <si>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</si>
  <si>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</si>
  <si>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</si>
  <si>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和歌山県　田辺市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</si>
  <si>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</si>
  <si>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</si>
  <si>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</si>
  <si>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</si>
  <si>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</si>
  <si>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</si>
  <si>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</si>
  <si>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</si>
  <si>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</si>
  <si>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</si>
  <si>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</si>
  <si>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企業債残高対事業規模比率は、平成28年度においては類似団体と同程度となっておりますが、引き続き地方債の償還については、全てを一般会計からの繰入金収入に頼ることなく、可能な限り使用料収入での地方債償還を行い、比率の改善に努めてまいります。
　汚水処理原価は、類似団体より高い数値となっているため、接続率の向上や有収水量を増加に努め、汚水処理原価の改善に努めてまいります。
　施設利用率は、類似団体より低い状況が続いておりますので、今後もさらに接続促進の普及啓発・周知活動を行い、施設利用率を高めていけるよう努めてまいります。
　水洗化率は、類似団体より低い水準となっており、使用料収入の増加を図るためにも水洗化率向上の取り組みに努めてまいります。</t>
    <rPh sb="187" eb="189">
      <t>ヘイセイ</t>
    </rPh>
    <rPh sb="191" eb="193">
      <t>ネンド</t>
    </rPh>
    <rPh sb="203" eb="206">
      <t>ドウテイド</t>
    </rPh>
    <phoneticPr fontId="7"/>
  </si>
  <si>
    <t>　本市の農業集落排水事業は、平成17年度の市町村合併以前から旧田辺市域の10地域で行われている事業です。
　今後、人口減少により今後大幅な収入の増加は難しいと考えられますが、健全な経営を続けるために、施設維持管理経費の更なる節減に努めるとともに、平成28年度に行った機能診断調査・最適整備構想（長期的な改修計画）に基づき、施設の長寿命化を図り、経営の安定化に努めてまいります。</t>
    <phoneticPr fontId="7"/>
  </si>
  <si>
    <t>非設置</t>
    <rPh sb="0" eb="1">
      <t>ヒ</t>
    </rPh>
    <rPh sb="1" eb="3">
      <t>セッチ</t>
    </rPh>
    <phoneticPr fontId="4"/>
  </si>
  <si>
    <t>　供用開始から13年～26年が経過しており改修等が必要な時期となってきていると考えられます。計画的な改修を行うため、平成28年度事業として、施設及び管路等の機能診断調査と最適整備構想（長期的な改修計画）の策定を行いました。今後、計画的な施設の改修を行うことで、施設の長寿命化及びライフサイクルコストの低減を図りたいと考えております。</t>
    <rPh sb="1" eb="3">
      <t>キョウヨウ</t>
    </rPh>
    <rPh sb="3" eb="5">
      <t>カイシ</t>
    </rPh>
    <rPh sb="39" eb="40">
      <t>カンガ</t>
    </rPh>
    <rPh sb="53" eb="54">
      <t>オコナ</t>
    </rPh>
    <rPh sb="64" eb="66">
      <t>ジギョウ</t>
    </rPh>
    <rPh sb="105" eb="106">
      <t>オコナ</t>
    </rPh>
    <rPh sb="111" eb="113">
      <t>コンゴ</t>
    </rPh>
    <rPh sb="118" eb="120">
      <t>シセツ</t>
    </rPh>
    <rPh sb="121" eb="123">
      <t>カイシュウ</t>
    </rPh>
    <rPh sb="124" eb="125">
      <t>オコナ</t>
    </rPh>
    <rPh sb="137" eb="138">
      <t>オヨ</t>
    </rPh>
    <rPh sb="150" eb="152">
      <t>テイゲン</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</si>
</sst>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0.03</c:v>
                </c:pt>
                <c:pt idx="1">
                  <c:v>0.09</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202079440"/>
        <c:axId val="20258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202079440"/>
        <c:axId val="202588976"/>
      </c:lineChart>
      <c:dateAx>
        <c:axId val="202079440"/>
        <c:scaling>
          <c:orientation val="minMax"/>
        </c:scaling>
        <c:delete val="1"/>
        <c:axPos val="b"/>
        <c:numFmt formatCode="ge" sourceLinked="1"/>
        <c:majorTickMark val="none"/>
        <c:minorTickMark val="none"/>
        <c:tickLblPos val="none"/>
        <c:crossAx val="202588976"/>
        <c:crosses val="autoZero"/>
        <c:auto val="1"/>
        <c:lblOffset val="100"/>
        <c:baseTimeUnit val="years"/>
      </c:dateAx>
      <c:valAx>
        <c:axId val="20258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07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48.46</c:v>
                </c:pt>
                <c:pt idx="1">
                  <c:v>48.46</c:v>
                </c:pt>
                <c:pt idx="2">
                  <c:v>46.83</c:v>
                </c:pt>
                <c:pt idx="3">
                  <c:v>46.73</c:v>
                </c:pt>
                <c:pt idx="4">
                  <c:v>46.42</c:v>
                </c:pt>
              </c:numCache>
            </c:numRef>
          </c:val>
        </c:ser>
        <c:dLbls>
          <c:showLegendKey val="0"/>
          <c:showVal val="0"/>
          <c:showCatName val="0"/>
          <c:showSerName val="0"/>
          <c:showPercent val="0"/>
          <c:showBubbleSize val="0"/>
        </c:dLbls>
        <c:gapWidth val="150"/>
        <c:axId val="203346608"/>
        <c:axId val="203347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03346608"/>
        <c:axId val="203347000"/>
      </c:lineChart>
      <c:dateAx>
        <c:axId val="203346608"/>
        <c:scaling>
          <c:orientation val="minMax"/>
        </c:scaling>
        <c:delete val="1"/>
        <c:axPos val="b"/>
        <c:numFmt formatCode="ge" sourceLinked="1"/>
        <c:majorTickMark val="none"/>
        <c:minorTickMark val="none"/>
        <c:tickLblPos val="none"/>
        <c:crossAx val="203347000"/>
        <c:crosses val="autoZero"/>
        <c:auto val="1"/>
        <c:lblOffset val="100"/>
        <c:baseTimeUnit val="years"/>
      </c:dateAx>
      <c:valAx>
        <c:axId val="203347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34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82.35</c:v>
                </c:pt>
                <c:pt idx="1">
                  <c:v>82.52</c:v>
                </c:pt>
                <c:pt idx="2">
                  <c:v>81.849999999999994</c:v>
                </c:pt>
                <c:pt idx="3">
                  <c:v>82</c:v>
                </c:pt>
                <c:pt idx="4">
                  <c:v>81.87</c:v>
                </c:pt>
              </c:numCache>
            </c:numRef>
          </c:val>
        </c:ser>
        <c:dLbls>
          <c:showLegendKey val="0"/>
          <c:showVal val="0"/>
          <c:showCatName val="0"/>
          <c:showSerName val="0"/>
          <c:showPercent val="0"/>
          <c:showBubbleSize val="0"/>
        </c:dLbls>
        <c:gapWidth val="150"/>
        <c:axId val="203348176"/>
        <c:axId val="203619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03348176"/>
        <c:axId val="203619320"/>
      </c:lineChart>
      <c:dateAx>
        <c:axId val="203348176"/>
        <c:scaling>
          <c:orientation val="minMax"/>
        </c:scaling>
        <c:delete val="1"/>
        <c:axPos val="b"/>
        <c:numFmt formatCode="ge" sourceLinked="1"/>
        <c:majorTickMark val="none"/>
        <c:minorTickMark val="none"/>
        <c:tickLblPos val="none"/>
        <c:crossAx val="203619320"/>
        <c:crosses val="autoZero"/>
        <c:auto val="1"/>
        <c:lblOffset val="100"/>
        <c:baseTimeUnit val="years"/>
      </c:dateAx>
      <c:valAx>
        <c:axId val="203619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34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54.79</c:v>
                </c:pt>
                <c:pt idx="1">
                  <c:v>54.34</c:v>
                </c:pt>
                <c:pt idx="2">
                  <c:v>55.06</c:v>
                </c:pt>
                <c:pt idx="3">
                  <c:v>56.26</c:v>
                </c:pt>
                <c:pt idx="4">
                  <c:v>56.72</c:v>
                </c:pt>
              </c:numCache>
            </c:numRef>
          </c:val>
        </c:ser>
        <c:dLbls>
          <c:showLegendKey val="0"/>
          <c:showVal val="0"/>
          <c:showCatName val="0"/>
          <c:showSerName val="0"/>
          <c:showPercent val="0"/>
          <c:showBubbleSize val="0"/>
        </c:dLbls>
        <c:gapWidth val="150"/>
        <c:axId val="202567688"/>
        <c:axId val="202568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2567688"/>
        <c:axId val="202568072"/>
      </c:lineChart>
      <c:dateAx>
        <c:axId val="202567688"/>
        <c:scaling>
          <c:orientation val="minMax"/>
        </c:scaling>
        <c:delete val="1"/>
        <c:axPos val="b"/>
        <c:numFmt formatCode="ge" sourceLinked="1"/>
        <c:majorTickMark val="none"/>
        <c:minorTickMark val="none"/>
        <c:tickLblPos val="none"/>
        <c:crossAx val="202568072"/>
        <c:crosses val="autoZero"/>
        <c:auto val="1"/>
        <c:lblOffset val="100"/>
        <c:baseTimeUnit val="years"/>
      </c:dateAx>
      <c:valAx>
        <c:axId val="202568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567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2723720"/>
        <c:axId val="20350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2723720"/>
        <c:axId val="203508432"/>
      </c:lineChart>
      <c:dateAx>
        <c:axId val="202723720"/>
        <c:scaling>
          <c:orientation val="minMax"/>
        </c:scaling>
        <c:delete val="1"/>
        <c:axPos val="b"/>
        <c:numFmt formatCode="ge" sourceLinked="1"/>
        <c:majorTickMark val="none"/>
        <c:minorTickMark val="none"/>
        <c:tickLblPos val="none"/>
        <c:crossAx val="203508432"/>
        <c:crosses val="autoZero"/>
        <c:auto val="1"/>
        <c:lblOffset val="100"/>
        <c:baseTimeUnit val="years"/>
      </c:dateAx>
      <c:valAx>
        <c:axId val="20350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723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480256"/>
        <c:axId val="203480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480256"/>
        <c:axId val="203480648"/>
      </c:lineChart>
      <c:dateAx>
        <c:axId val="203480256"/>
        <c:scaling>
          <c:orientation val="minMax"/>
        </c:scaling>
        <c:delete val="1"/>
        <c:axPos val="b"/>
        <c:numFmt formatCode="ge" sourceLinked="1"/>
        <c:majorTickMark val="none"/>
        <c:minorTickMark val="none"/>
        <c:tickLblPos val="none"/>
        <c:crossAx val="203480648"/>
        <c:crosses val="autoZero"/>
        <c:auto val="1"/>
        <c:lblOffset val="100"/>
        <c:baseTimeUnit val="years"/>
      </c:dateAx>
      <c:valAx>
        <c:axId val="203480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48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481824"/>
        <c:axId val="203482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481824"/>
        <c:axId val="203482216"/>
      </c:lineChart>
      <c:dateAx>
        <c:axId val="203481824"/>
        <c:scaling>
          <c:orientation val="minMax"/>
        </c:scaling>
        <c:delete val="1"/>
        <c:axPos val="b"/>
        <c:numFmt formatCode="ge" sourceLinked="1"/>
        <c:majorTickMark val="none"/>
        <c:minorTickMark val="none"/>
        <c:tickLblPos val="none"/>
        <c:crossAx val="203482216"/>
        <c:crosses val="autoZero"/>
        <c:auto val="1"/>
        <c:lblOffset val="100"/>
        <c:baseTimeUnit val="years"/>
      </c:dateAx>
      <c:valAx>
        <c:axId val="203482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48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483392"/>
        <c:axId val="203340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483392"/>
        <c:axId val="203340728"/>
      </c:lineChart>
      <c:dateAx>
        <c:axId val="203483392"/>
        <c:scaling>
          <c:orientation val="minMax"/>
        </c:scaling>
        <c:delete val="1"/>
        <c:axPos val="b"/>
        <c:numFmt formatCode="ge" sourceLinked="1"/>
        <c:majorTickMark val="none"/>
        <c:minorTickMark val="none"/>
        <c:tickLblPos val="none"/>
        <c:crossAx val="203340728"/>
        <c:crosses val="autoZero"/>
        <c:auto val="1"/>
        <c:lblOffset val="100"/>
        <c:baseTimeUnit val="years"/>
      </c:dateAx>
      <c:valAx>
        <c:axId val="203340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48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1548.32</c:v>
                </c:pt>
                <c:pt idx="1">
                  <c:v>1447.22</c:v>
                </c:pt>
                <c:pt idx="2">
                  <c:v>1171.56</c:v>
                </c:pt>
                <c:pt idx="3">
                  <c:v>2173.6799999999998</c:v>
                </c:pt>
                <c:pt idx="4">
                  <c:v>1056.48</c:v>
                </c:pt>
              </c:numCache>
            </c:numRef>
          </c:val>
        </c:ser>
        <c:dLbls>
          <c:showLegendKey val="0"/>
          <c:showVal val="0"/>
          <c:showCatName val="0"/>
          <c:showSerName val="0"/>
          <c:showPercent val="0"/>
          <c:showBubbleSize val="0"/>
        </c:dLbls>
        <c:gapWidth val="150"/>
        <c:axId val="203341904"/>
        <c:axId val="203342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03341904"/>
        <c:axId val="203342296"/>
      </c:lineChart>
      <c:dateAx>
        <c:axId val="203341904"/>
        <c:scaling>
          <c:orientation val="minMax"/>
        </c:scaling>
        <c:delete val="1"/>
        <c:axPos val="b"/>
        <c:numFmt formatCode="ge" sourceLinked="1"/>
        <c:majorTickMark val="none"/>
        <c:minorTickMark val="none"/>
        <c:tickLblPos val="none"/>
        <c:crossAx val="203342296"/>
        <c:crosses val="autoZero"/>
        <c:auto val="1"/>
        <c:lblOffset val="100"/>
        <c:baseTimeUnit val="years"/>
      </c:dateAx>
      <c:valAx>
        <c:axId val="20334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34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39.1</c:v>
                </c:pt>
                <c:pt idx="1">
                  <c:v>38.520000000000003</c:v>
                </c:pt>
                <c:pt idx="2">
                  <c:v>39.19</c:v>
                </c:pt>
                <c:pt idx="3">
                  <c:v>35.5</c:v>
                </c:pt>
                <c:pt idx="4">
                  <c:v>33.61</c:v>
                </c:pt>
              </c:numCache>
            </c:numRef>
          </c:val>
        </c:ser>
        <c:dLbls>
          <c:showLegendKey val="0"/>
          <c:showVal val="0"/>
          <c:showCatName val="0"/>
          <c:showSerName val="0"/>
          <c:showPercent val="0"/>
          <c:showBubbleSize val="0"/>
        </c:dLbls>
        <c:gapWidth val="150"/>
        <c:axId val="203343472"/>
        <c:axId val="203343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03343472"/>
        <c:axId val="203343864"/>
      </c:lineChart>
      <c:dateAx>
        <c:axId val="203343472"/>
        <c:scaling>
          <c:orientation val="minMax"/>
        </c:scaling>
        <c:delete val="1"/>
        <c:axPos val="b"/>
        <c:numFmt formatCode="ge" sourceLinked="1"/>
        <c:majorTickMark val="none"/>
        <c:minorTickMark val="none"/>
        <c:tickLblPos val="none"/>
        <c:crossAx val="203343864"/>
        <c:crosses val="autoZero"/>
        <c:auto val="1"/>
        <c:lblOffset val="100"/>
        <c:baseTimeUnit val="years"/>
      </c:dateAx>
      <c:valAx>
        <c:axId val="203343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34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327.52</c:v>
                </c:pt>
                <c:pt idx="1">
                  <c:v>352.26</c:v>
                </c:pt>
                <c:pt idx="2">
                  <c:v>368.49</c:v>
                </c:pt>
                <c:pt idx="3">
                  <c:v>405.23</c:v>
                </c:pt>
                <c:pt idx="4">
                  <c:v>440.34</c:v>
                </c:pt>
              </c:numCache>
            </c:numRef>
          </c:val>
        </c:ser>
        <c:dLbls>
          <c:showLegendKey val="0"/>
          <c:showVal val="0"/>
          <c:showCatName val="0"/>
          <c:showSerName val="0"/>
          <c:showPercent val="0"/>
          <c:showBubbleSize val="0"/>
        </c:dLbls>
        <c:gapWidth val="150"/>
        <c:axId val="203345040"/>
        <c:axId val="203345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03345040"/>
        <c:axId val="203345432"/>
      </c:lineChart>
      <c:dateAx>
        <c:axId val="203345040"/>
        <c:scaling>
          <c:orientation val="minMax"/>
        </c:scaling>
        <c:delete val="1"/>
        <c:axPos val="b"/>
        <c:numFmt formatCode="ge" sourceLinked="1"/>
        <c:majorTickMark val="none"/>
        <c:minorTickMark val="none"/>
        <c:tickLblPos val="none"/>
        <c:crossAx val="203345432"/>
        <c:crosses val="autoZero"/>
        <c:auto val="1"/>
        <c:lblOffset val="100"/>
        <c:baseTimeUnit val="years"/>
      </c:dateAx>
      <c:valAx>
        <c:axId val="203345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34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E1" zoomScale="70" zoomScaleNormal="7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和歌山県　田辺市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123</v>
      </c>
      <c r="AE8" s="49"/>
      <c r="AF8" s="49"/>
      <c r="AG8" s="49"/>
      <c r="AH8" s="49"/>
      <c r="AI8" s="49"/>
      <c r="AJ8" s="49"/>
      <c r="AK8" s="4"/>
      <c r="AL8" s="50">
        <f>データ!S6</f>
        <v>76509</v>
      </c>
      <c r="AM8" s="50"/>
      <c r="AN8" s="50"/>
      <c r="AO8" s="50"/>
      <c r="AP8" s="50"/>
      <c r="AQ8" s="50"/>
      <c r="AR8" s="50"/>
      <c r="AS8" s="50"/>
      <c r="AT8" s="45">
        <f>データ!T6</f>
        <v>1026.9100000000001</v>
      </c>
      <c r="AU8" s="45"/>
      <c r="AV8" s="45"/>
      <c r="AW8" s="45"/>
      <c r="AX8" s="45"/>
      <c r="AY8" s="45"/>
      <c r="AZ8" s="45"/>
      <c r="BA8" s="45"/>
      <c r="BB8" s="45">
        <f>データ!U6</f>
        <v>74.5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11.39</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8664</v>
      </c>
      <c r="AM10" s="50"/>
      <c r="AN10" s="50"/>
      <c r="AO10" s="50"/>
      <c r="AP10" s="50"/>
      <c r="AQ10" s="50"/>
      <c r="AR10" s="50"/>
      <c r="AS10" s="50"/>
      <c r="AT10" s="45">
        <f>データ!W6</f>
        <v>3.35</v>
      </c>
      <c r="AU10" s="45"/>
      <c r="AV10" s="45"/>
      <c r="AW10" s="45"/>
      <c r="AX10" s="45"/>
      <c r="AY10" s="45"/>
      <c r="AZ10" s="45"/>
      <c r="BA10" s="45"/>
      <c r="BB10" s="45">
        <f>データ!X6</f>
        <v>2586.27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124</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302066</v>
      </c>
      <c r="D6" s="33">
        <f t="shared" si="3"/>
        <v>47</v>
      </c>
      <c r="E6" s="33">
        <f t="shared" si="3"/>
        <v>17</v>
      </c>
      <c r="F6" s="33">
        <f t="shared" si="3"/>
        <v>5</v>
      </c>
      <c r="G6" s="33">
        <f t="shared" si="3"/>
        <v>0</v>
      </c>
      <c r="H6" s="33" t="str">
        <f t="shared" si="3"/>
        <v>和歌山県　田辺市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11.39</v>
      </c>
      <c r="Q6" s="34">
        <f t="shared" si="3"/>
        <v>100</v>
      </c>
      <c r="R6" s="34">
        <f t="shared" si="3"/>
        <v>3780</v>
      </c>
      <c r="S6" s="34">
        <f t="shared" si="3"/>
        <v>76509</v>
      </c>
      <c r="T6" s="34">
        <f t="shared" si="3"/>
        <v>1026.9100000000001</v>
      </c>
      <c r="U6" s="34">
        <f t="shared" si="3"/>
        <v>74.5</v>
      </c>
      <c r="V6" s="34">
        <f t="shared" si="3"/>
        <v>8664</v>
      </c>
      <c r="W6" s="34">
        <f t="shared" si="3"/>
        <v>3.35</v>
      </c>
      <c r="X6" s="34">
        <f t="shared" si="3"/>
        <v>2586.27</v>
      </c>
      <c r="Y6" s="35">
        <f>IF(Y7="",NA(),Y7)</f>
        <v>54.79</v>
      </c>
      <c r="Z6" s="35">
        <f t="shared" ref="Z6:AH6" si="4">IF(Z7="",NA(),Z7)</f>
        <v>54.34</v>
      </c>
      <c r="AA6" s="35">
        <f t="shared" si="4"/>
        <v>55.06</v>
      </c>
      <c r="AB6" s="35">
        <f t="shared" si="4"/>
        <v>56.26</v>
      </c>
      <c r="AC6" s="35">
        <f t="shared" si="4"/>
        <v>56.72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1548.32</v>
      </c>
      <c r="BG6" s="35">
        <f t="shared" ref="BG6:BO6" si="7">IF(BG7="",NA(),BG7)</f>
        <v>1447.22</v>
      </c>
      <c r="BH6" s="35">
        <f t="shared" si="7"/>
        <v>1171.56</v>
      </c>
      <c r="BI6" s="35">
        <f t="shared" si="7"/>
        <v>2173.6799999999998</v>
      </c>
      <c r="BJ6" s="35">
        <f t="shared" si="7"/>
        <v>1056.48</v>
      </c>
      <c r="BK6" s="35">
        <f t="shared" si="7"/>
        <v>1197.82</v>
      </c>
      <c r="BL6" s="35">
        <f t="shared" si="7"/>
        <v>1126.77</v>
      </c>
      <c r="BM6" s="35">
        <f t="shared" si="7"/>
        <v>1044.8</v>
      </c>
      <c r="BN6" s="35">
        <f t="shared" si="7"/>
        <v>1081.8</v>
      </c>
      <c r="BO6" s="35">
        <f t="shared" si="7"/>
        <v>974.93</v>
      </c>
      <c r="BP6" s="34" t="str">
        <f>IF(BP7="","",IF(BP7="-","【-】","【"&amp;SUBSTITUTE(TEXT(BP7,"#,##0.00"),"-","△")&amp;"】"))</f>
        <v>【914.53】</v>
      </c>
      <c r="BQ6" s="35">
        <f>IF(BQ7="",NA(),BQ7)</f>
        <v>39.1</v>
      </c>
      <c r="BR6" s="35">
        <f t="shared" ref="BR6:BZ6" si="8">IF(BR7="",NA(),BR7)</f>
        <v>38.520000000000003</v>
      </c>
      <c r="BS6" s="35">
        <f t="shared" si="8"/>
        <v>39.19</v>
      </c>
      <c r="BT6" s="35">
        <f t="shared" si="8"/>
        <v>35.5</v>
      </c>
      <c r="BU6" s="35">
        <f t="shared" si="8"/>
        <v>33.61</v>
      </c>
      <c r="BV6" s="35">
        <f t="shared" si="8"/>
        <v>51.03</v>
      </c>
      <c r="BW6" s="35">
        <f t="shared" si="8"/>
        <v>50.9</v>
      </c>
      <c r="BX6" s="35">
        <f t="shared" si="8"/>
        <v>50.82</v>
      </c>
      <c r="BY6" s="35">
        <f t="shared" si="8"/>
        <v>52.19</v>
      </c>
      <c r="BZ6" s="35">
        <f t="shared" si="8"/>
        <v>55.32</v>
      </c>
      <c r="CA6" s="34" t="str">
        <f>IF(CA7="","",IF(CA7="-","【-】","【"&amp;SUBSTITUTE(TEXT(CA7,"#,##0.00"),"-","△")&amp;"】"))</f>
        <v>【55.73】</v>
      </c>
      <c r="CB6" s="35">
        <f>IF(CB7="",NA(),CB7)</f>
        <v>327.52</v>
      </c>
      <c r="CC6" s="35">
        <f t="shared" ref="CC6:CK6" si="9">IF(CC7="",NA(),CC7)</f>
        <v>352.26</v>
      </c>
      <c r="CD6" s="35">
        <f t="shared" si="9"/>
        <v>368.49</v>
      </c>
      <c r="CE6" s="35">
        <f t="shared" si="9"/>
        <v>405.23</v>
      </c>
      <c r="CF6" s="35">
        <f t="shared" si="9"/>
        <v>440.34</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48.46</v>
      </c>
      <c r="CN6" s="35">
        <f t="shared" ref="CN6:CV6" si="10">IF(CN7="",NA(),CN7)</f>
        <v>48.46</v>
      </c>
      <c r="CO6" s="35">
        <f t="shared" si="10"/>
        <v>46.83</v>
      </c>
      <c r="CP6" s="35">
        <f t="shared" si="10"/>
        <v>46.73</v>
      </c>
      <c r="CQ6" s="35">
        <f t="shared" si="10"/>
        <v>46.42</v>
      </c>
      <c r="CR6" s="35">
        <f t="shared" si="10"/>
        <v>54.74</v>
      </c>
      <c r="CS6" s="35">
        <f t="shared" si="10"/>
        <v>53.78</v>
      </c>
      <c r="CT6" s="35">
        <f t="shared" si="10"/>
        <v>53.24</v>
      </c>
      <c r="CU6" s="35">
        <f t="shared" si="10"/>
        <v>52.31</v>
      </c>
      <c r="CV6" s="35">
        <f t="shared" si="10"/>
        <v>60.65</v>
      </c>
      <c r="CW6" s="34" t="str">
        <f>IF(CW7="","",IF(CW7="-","【-】","【"&amp;SUBSTITUTE(TEXT(CW7,"#,##0.00"),"-","△")&amp;"】"))</f>
        <v>【59.15】</v>
      </c>
      <c r="CX6" s="35">
        <f>IF(CX7="",NA(),CX7)</f>
        <v>82.35</v>
      </c>
      <c r="CY6" s="35">
        <f t="shared" ref="CY6:DG6" si="11">IF(CY7="",NA(),CY7)</f>
        <v>82.52</v>
      </c>
      <c r="CZ6" s="35">
        <f t="shared" si="11"/>
        <v>81.849999999999994</v>
      </c>
      <c r="DA6" s="35">
        <f t="shared" si="11"/>
        <v>82</v>
      </c>
      <c r="DB6" s="35">
        <f t="shared" si="11"/>
        <v>81.87</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0.03</v>
      </c>
      <c r="EF6" s="35">
        <f t="shared" ref="EF6:EN6" si="14">IF(EF7="",NA(),EF7)</f>
        <v>0.09</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302066</v>
      </c>
      <c r="D7" s="37">
        <v>47</v>
      </c>
      <c r="E7" s="37">
        <v>17</v>
      </c>
      <c r="F7" s="37">
        <v>5</v>
      </c>
      <c r="G7" s="37">
        <v>0</v>
      </c>
      <c r="H7" s="37" t="s">
        <v>109</v>
      </c>
      <c r="I7" s="37" t="s">
        <v>110</v>
      </c>
      <c r="J7" s="37" t="s">
        <v>111</v>
      </c>
      <c r="K7" s="37" t="s">
        <v>112</v>
      </c>
      <c r="L7" s="37" t="s">
        <v>113</v>
      </c>
      <c r="M7" s="37"/>
      <c r="N7" s="38" t="s">
        <v>114</v>
      </c>
      <c r="O7" s="38" t="s">
        <v>115</v>
      </c>
      <c r="P7" s="38">
        <v>11.39</v>
      </c>
      <c r="Q7" s="38">
        <v>100</v>
      </c>
      <c r="R7" s="38">
        <v>3780</v>
      </c>
      <c r="S7" s="38">
        <v>76509</v>
      </c>
      <c r="T7" s="38">
        <v>1026.9100000000001</v>
      </c>
      <c r="U7" s="38">
        <v>74.5</v>
      </c>
      <c r="V7" s="38">
        <v>8664</v>
      </c>
      <c r="W7" s="38">
        <v>3.35</v>
      </c>
      <c r="X7" s="38">
        <v>2586.27</v>
      </c>
      <c r="Y7" s="38">
        <v>54.79</v>
      </c>
      <c r="Z7" s="38">
        <v>54.34</v>
      </c>
      <c r="AA7" s="38">
        <v>55.06</v>
      </c>
      <c r="AB7" s="38">
        <v>56.26</v>
      </c>
      <c r="AC7" s="38">
        <v>56.72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1548.32</v>
      </c>
      <c r="BG7" s="38">
        <v>1447.22</v>
      </c>
      <c r="BH7" s="38">
        <v>1171.56</v>
      </c>
      <c r="BI7" s="38">
        <v>2173.6799999999998</v>
      </c>
      <c r="BJ7" s="38">
        <v>1056.48</v>
      </c>
      <c r="BK7" s="38">
        <v>1197.82</v>
      </c>
      <c r="BL7" s="38">
        <v>1126.77</v>
      </c>
      <c r="BM7" s="38">
        <v>1044.8</v>
      </c>
      <c r="BN7" s="38">
        <v>1081.8</v>
      </c>
      <c r="BO7" s="38">
        <v>974.93</v>
      </c>
      <c r="BP7" s="38">
        <v>914.53</v>
      </c>
      <c r="BQ7" s="38">
        <v>39.1</v>
      </c>
      <c r="BR7" s="38">
        <v>38.520000000000003</v>
      </c>
      <c r="BS7" s="38">
        <v>39.19</v>
      </c>
      <c r="BT7" s="38">
        <v>35.5</v>
      </c>
      <c r="BU7" s="38">
        <v>33.61</v>
      </c>
      <c r="BV7" s="38">
        <v>51.03</v>
      </c>
      <c r="BW7" s="38">
        <v>50.9</v>
      </c>
      <c r="BX7" s="38">
        <v>50.82</v>
      </c>
      <c r="BY7" s="38">
        <v>52.19</v>
      </c>
      <c r="BZ7" s="38">
        <v>55.32</v>
      </c>
      <c r="CA7" s="38">
        <v>55.73</v>
      </c>
      <c r="CB7" s="38">
        <v>327.52</v>
      </c>
      <c r="CC7" s="38">
        <v>352.26</v>
      </c>
      <c r="CD7" s="38">
        <v>368.49</v>
      </c>
      <c r="CE7" s="38">
        <v>405.23</v>
      </c>
      <c r="CF7" s="38">
        <v>440.34</v>
      </c>
      <c r="CG7" s="38">
        <v>289.60000000000002</v>
      </c>
      <c r="CH7" s="38">
        <v>293.27</v>
      </c>
      <c r="CI7" s="38">
        <v>300.52</v>
      </c>
      <c r="CJ7" s="38">
        <v>296.14</v>
      </c>
      <c r="CK7" s="38">
        <v>283.17</v>
      </c>
      <c r="CL7" s="38">
        <v>276.77999999999997</v>
      </c>
      <c r="CM7" s="38">
        <v>48.46</v>
      </c>
      <c r="CN7" s="38">
        <v>48.46</v>
      </c>
      <c r="CO7" s="38">
        <v>46.83</v>
      </c>
      <c r="CP7" s="38">
        <v>46.73</v>
      </c>
      <c r="CQ7" s="38">
        <v>46.42</v>
      </c>
      <c r="CR7" s="38">
        <v>54.74</v>
      </c>
      <c r="CS7" s="38">
        <v>53.78</v>
      </c>
      <c r="CT7" s="38">
        <v>53.24</v>
      </c>
      <c r="CU7" s="38">
        <v>52.31</v>
      </c>
      <c r="CV7" s="38">
        <v>60.65</v>
      </c>
      <c r="CW7" s="38">
        <v>59.15</v>
      </c>
      <c r="CX7" s="38">
        <v>82.35</v>
      </c>
      <c r="CY7" s="38">
        <v>82.52</v>
      </c>
      <c r="CZ7" s="38">
        <v>81.849999999999994</v>
      </c>
      <c r="DA7" s="38">
        <v>82</v>
      </c>
      <c r="DB7" s="38">
        <v>81.87</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0.03</v>
      </c>
      <c r="EF7" s="38">
        <v>0.09</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T-E0135</cp:lastModifiedBy>
  <dcterms:created xsi:type="dcterms:W3CDTF">2017-12-25T02:31:06Z</dcterms:created>
  <dcterms:modified xsi:type="dcterms:W3CDTF">2018-02-07T07:04:41Z</dcterms:modified>
  <cp:category/>
</cp:coreProperties>
</file>