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新しいフォルダー (2)\"/>
    </mc:Choice>
  </mc:AlternateContent>
  <workbookProtection workbookAlgorithmName="SHA-512" workbookHashValue="O86o5MZwawFfHomfYoLu7Ty9bwLvFWGga7Ia3x0lZxCFP5Iu+WEUdGEYc9Nts/607jxJNo7sH8xMiT6ywtLXGw==" workbookSaltValue="XUE6/EqgR5zPOvr2SlhzRQ==" workbookSpinCount="100000" lockStructure="1"/>
  <bookViews>
    <workbookView xWindow="0" yWindow="0" windowWidth="15360" windowHeight="7632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KO31" i="4" s="1"/>
  <c r="DL7" i="5"/>
  <c r="DK7" i="5"/>
  <c r="DI7" i="5"/>
  <c r="DH7" i="5"/>
  <c r="DG7" i="5"/>
  <c r="DF7" i="5"/>
  <c r="DE7" i="5"/>
  <c r="DD7" i="5"/>
  <c r="MI77" i="4" s="1"/>
  <c r="DC7" i="5"/>
  <c r="DB7" i="5"/>
  <c r="DA7" i="5"/>
  <c r="KP77" i="4" s="1"/>
  <c r="CZ7" i="5"/>
  <c r="KA77" i="4" s="1"/>
  <c r="CN7" i="5"/>
  <c r="CM7" i="5"/>
  <c r="BZ7" i="5"/>
  <c r="BY7" i="5"/>
  <c r="BX7" i="5"/>
  <c r="BW7" i="5"/>
  <c r="BV7" i="5"/>
  <c r="BU7" i="5"/>
  <c r="MA52" i="4" s="1"/>
  <c r="BT7" i="5"/>
  <c r="BS7" i="5"/>
  <c r="BR7" i="5"/>
  <c r="JV52" i="4" s="1"/>
  <c r="BQ7" i="5"/>
  <c r="JC52" i="4" s="1"/>
  <c r="BO7" i="5"/>
  <c r="BN7" i="5"/>
  <c r="BM7" i="5"/>
  <c r="FX53" i="4" s="1"/>
  <c r="BL7" i="5"/>
  <c r="FE53" i="4" s="1"/>
  <c r="BK7" i="5"/>
  <c r="BJ7" i="5"/>
  <c r="BI7" i="5"/>
  <c r="BH7" i="5"/>
  <c r="FX52" i="4" s="1"/>
  <c r="BG7" i="5"/>
  <c r="BF7" i="5"/>
  <c r="BD7" i="5"/>
  <c r="CS53" i="4" s="1"/>
  <c r="BC7" i="5"/>
  <c r="BZ53" i="4" s="1"/>
  <c r="BB7" i="5"/>
  <c r="BA7" i="5"/>
  <c r="AZ7" i="5"/>
  <c r="U53" i="4" s="1"/>
  <c r="AY7" i="5"/>
  <c r="AX7" i="5"/>
  <c r="AW7" i="5"/>
  <c r="AV7" i="5"/>
  <c r="AU7" i="5"/>
  <c r="AS7" i="5"/>
  <c r="AR7" i="5"/>
  <c r="AQ7" i="5"/>
  <c r="AP7" i="5"/>
  <c r="FE32" i="4" s="1"/>
  <c r="AO7" i="5"/>
  <c r="AN7" i="5"/>
  <c r="AM7" i="5"/>
  <c r="GQ31" i="4" s="1"/>
  <c r="AL7" i="5"/>
  <c r="FX31" i="4" s="1"/>
  <c r="AK7" i="5"/>
  <c r="AJ7" i="5"/>
  <c r="AH7" i="5"/>
  <c r="AG7" i="5"/>
  <c r="AF7" i="5"/>
  <c r="AE7" i="5"/>
  <c r="AD7" i="5"/>
  <c r="AC7" i="5"/>
  <c r="CS31" i="4" s="1"/>
  <c r="AB7" i="5"/>
  <c r="AA7" i="5"/>
  <c r="Z7" i="5"/>
  <c r="Y7" i="5"/>
  <c r="U31" i="4" s="1"/>
  <c r="X7" i="5"/>
  <c r="W7" i="5"/>
  <c r="V7" i="5"/>
  <c r="U7" i="5"/>
  <c r="LJ8" i="4" s="1"/>
  <c r="T7" i="5"/>
  <c r="S7" i="5"/>
  <c r="R7" i="5"/>
  <c r="DU10" i="4" s="1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EL53" i="4"/>
  <c r="BG53" i="4"/>
  <c r="AN53" i="4"/>
  <c r="LH52" i="4"/>
  <c r="KO52" i="4"/>
  <c r="HJ52" i="4"/>
  <c r="GQ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EL32" i="4"/>
  <c r="CS32" i="4"/>
  <c r="BZ32" i="4"/>
  <c r="BG32" i="4"/>
  <c r="AN32" i="4"/>
  <c r="U32" i="4"/>
  <c r="MA31" i="4"/>
  <c r="LH31" i="4"/>
  <c r="JV31" i="4"/>
  <c r="JC31" i="4"/>
  <c r="HJ31" i="4"/>
  <c r="FE31" i="4"/>
  <c r="EL31" i="4"/>
  <c r="BZ31" i="4"/>
  <c r="BG31" i="4"/>
  <c r="AN31" i="4"/>
  <c r="LJ10" i="4"/>
  <c r="JQ10" i="4"/>
  <c r="HX10" i="4"/>
  <c r="B10" i="4"/>
  <c r="JQ8" i="4"/>
  <c r="HX8" i="4"/>
  <c r="FJ8" i="4"/>
  <c r="CF8" i="4"/>
  <c r="AQ8" i="4"/>
  <c r="B8" i="4"/>
  <c r="BZ76" i="4" l="1"/>
  <c r="MI76" i="4"/>
  <c r="HJ51" i="4"/>
  <c r="MA30" i="4"/>
  <c r="CS51" i="4"/>
  <c r="HJ30" i="4"/>
  <c r="IT76" i="4"/>
  <c r="MA51" i="4"/>
  <c r="CS30" i="4"/>
  <c r="C11" i="5"/>
  <c r="D11" i="5"/>
  <c r="E11" i="5"/>
  <c r="B11" i="5"/>
  <c r="BK76" i="4" l="1"/>
  <c r="LH51" i="4"/>
  <c r="LT76" i="4"/>
  <c r="GQ51" i="4"/>
  <c r="LH30" i="4"/>
  <c r="BZ30" i="4"/>
  <c r="IE76" i="4"/>
  <c r="BZ51" i="4"/>
  <c r="GQ30" i="4"/>
  <c r="HP76" i="4"/>
  <c r="BG51" i="4"/>
  <c r="BG30" i="4"/>
  <c r="KO51" i="4"/>
  <c r="AV76" i="4"/>
  <c r="LE76" i="4"/>
  <c r="FX51" i="4"/>
  <c r="KO30" i="4"/>
  <c r="FX30" i="4"/>
  <c r="KP76" i="4"/>
  <c r="HA76" i="4"/>
  <c r="AN51" i="4"/>
  <c r="FE30" i="4"/>
  <c r="AN30" i="4"/>
  <c r="FE51" i="4"/>
  <c r="JV30" i="4"/>
  <c r="AG76" i="4"/>
  <c r="JV51" i="4"/>
  <c r="KA76" i="4"/>
  <c r="EL51" i="4"/>
  <c r="JC30" i="4"/>
  <c r="GL76" i="4"/>
  <c r="U51" i="4"/>
  <c r="EL30" i="4"/>
  <c r="R76" i="4"/>
  <c r="U30" i="4"/>
  <c r="JC51" i="4"/>
</calcChain>
</file>

<file path=xl/sharedStrings.xml><?xml version="1.0" encoding="utf-8"?>
<sst xmlns="http://schemas.openxmlformats.org/spreadsheetml/2006/main" count="278" uniqueCount="130">
  <si>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</si>
  <si>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</si>
  <si>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</si>
  <si>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</si>
  <si>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</si>
  <si>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</si>
  <si>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</si>
  <si>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</si>
  <si>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</si>
  <si>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</si>
  <si>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</si>
  <si>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</si>
  <si>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</si>
  <si>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</si>
  <si>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</si>
  <si>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</si>
  <si>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</si>
  <si>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</si>
  <si>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</si>
  <si>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</si>
  <si>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</si>
  <si>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</si>
  <si>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</si>
  <si>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</si>
  <si>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</si>
  <si>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</si>
  <si>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</si>
  <si>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</si>
  <si>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</si>
  <si>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</si>
  <si>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</si>
  <si>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</si>
  <si>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</si>
  <si>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</si>
  <si>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</si>
  <si>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</si>
  <si>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</si>
  <si>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</si>
  <si>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</si>
  <si>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</si>
  <si>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</si>
  <si>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</si>
  <si>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</si>
  <si>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</si>
  <si>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</si>
  <si>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</si>
  <si>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</si>
  <si>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</si>
  <si>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</si>
  <si>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</si>
  <si>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</si>
  <si>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</si>
  <si>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</si>
  <si>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</si>
  <si>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</si>
  <si>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</si>
  <si>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</si>
  <si>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</si>
  <si>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</si>
  <si>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</si>
  <si>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</si>
  <si>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</si>
  <si>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</si>
  <si>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</si>
  <si>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</si>
  <si>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</si>
  <si>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</si>
  <si>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</si>
  <si>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</si>
  <si>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</si>
  <si>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</si>
  <si>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</si>
  <si>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</si>
  <si>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</si>
  <si>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</si>
  <si>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</si>
  <si>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</si>
  <si>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</si>
  <si>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</si>
  <si>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</si>
  <si>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</si>
  <si>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</si>
  <si>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</si>
  <si>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</si>
  <si>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</si>
  <si>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</si>
  <si>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</si>
  <si>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</si>
  <si>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</si>
  <si>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</si>
  <si>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</si>
  <si>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</si>
  <si>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</si>
  <si>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</si>
  <si>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</si>
  <si>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</si>
  <si>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</si>
  <si>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</si>
  <si>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</si>
  <si>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</si>
  <si>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</si>
  <si>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</si>
  <si>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</si>
  <si>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</si>
  <si>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</si>
  <si>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</si>
  <si>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</si>
  <si>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</si>
  <si>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和歌山県　田辺市</t>
  </si>
  <si>
    <t>紀伊田辺駅前駐車場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</si>
  <si>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</si>
  <si>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</si>
  <si>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</si>
  <si>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</si>
  <si>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</si>
  <si>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</si>
  <si>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</si>
  <si>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</si>
  <si>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</si>
  <si>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</si>
  <si>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</si>
  <si>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</si>
  <si>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</si>
  <si>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</si>
  <si>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</si>
  <si>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</si>
  <si>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平成25年度の駅前広場整備事業に伴い改修を実施しています。今後も設備機器等の改修については、計画的に取り組んでまいります。</t>
    <phoneticPr fontId="5"/>
  </si>
  <si>
    <t>　稼働率については昨年と同水準であり、類似施設平均値に比べて高い利用率を維持しており、効率的に活用されています。今後も利用者の利便性の維持・向上に努めてまいります。</t>
    <rPh sb="1" eb="3">
      <t>カドウ</t>
    </rPh>
    <rPh sb="3" eb="4">
      <t>リツ</t>
    </rPh>
    <rPh sb="12" eb="15">
      <t>ドウスイジュン</t>
    </rPh>
    <phoneticPr fontId="5"/>
  </si>
  <si>
    <t>　JR紀伊田辺駅の駅舎建替が完了し、景観まちづくり刷新事業によるシェードや商業施設建設に伴う中心市街地への流入人口の増加に伴い、今後、利用者数・売上等収益の増加が見込まれます。今後も引き続き、健全な駐車場運営に努めてまいります。</t>
    <rPh sb="14" eb="16">
      <t>カンリョウ</t>
    </rPh>
    <rPh sb="37" eb="39">
      <t>ショウギョウ</t>
    </rPh>
    <rPh sb="39" eb="41">
      <t>シセツ</t>
    </rPh>
    <rPh sb="41" eb="43">
      <t>ケンセツ</t>
    </rPh>
    <phoneticPr fontId="5"/>
  </si>
  <si>
    <t>　収益的収支比率については、昨年より改善しており、類似施設平均値とほぼ同水準となっています。売上高GOP比率は昨年よりやや改善しています。今後も施設設備の維持管理費の節減を図り、安定した経営に努めてまいります。</t>
    <rPh sb="18" eb="20">
      <t>カイゼン</t>
    </rPh>
    <rPh sb="35" eb="36">
      <t>オナ</t>
    </rPh>
    <rPh sb="36" eb="38">
      <t>スイジュン</t>
    </rPh>
    <rPh sb="61" eb="63">
      <t>カイゼン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</si>
</sst>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395.7</c:v>
                </c:pt>
                <c:pt idx="1">
                  <c:v>348.4</c:v>
                </c:pt>
                <c:pt idx="2">
                  <c:v>424.9</c:v>
                </c:pt>
                <c:pt idx="3">
                  <c:v>376.8</c:v>
                </c:pt>
                <c:pt idx="4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B-42B0-A4FB-CD2AFEAA6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515552"/>
        <c:axId val="347513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385.5</c:v>
                </c:pt>
                <c:pt idx="1">
                  <c:v>419.4</c:v>
                </c:pt>
                <c:pt idx="2">
                  <c:v>371</c:v>
                </c:pt>
                <c:pt idx="3">
                  <c:v>509.2</c:v>
                </c:pt>
                <c:pt idx="4">
                  <c:v>449.1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B-42B0-A4FB-CD2AFEAA6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515552"/>
        <c:axId val="347513984"/>
      </c:lineChart>
      <c:dateAx>
        <c:axId val="347515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7513984"/>
        <c:crosses val="autoZero"/>
        <c:auto val="1"/>
        <c:lblOffset val="100"/>
        <c:baseTimeUnit val="years"/>
      </c:dateAx>
      <c:valAx>
        <c:axId val="347513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475155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9-47D5-9A7A-05ED387CE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514376"/>
        <c:axId val="347514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78.400000000000006</c:v>
                </c:pt>
                <c:pt idx="1">
                  <c:v>70.5</c:v>
                </c:pt>
                <c:pt idx="2">
                  <c:v>59.2</c:v>
                </c:pt>
                <c:pt idx="3">
                  <c:v>62.4</c:v>
                </c:pt>
                <c:pt idx="4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9-47D5-9A7A-05ED387CE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514376"/>
        <c:axId val="347514768"/>
      </c:lineChart>
      <c:dateAx>
        <c:axId val="347514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7514768"/>
        <c:crosses val="autoZero"/>
        <c:auto val="1"/>
        <c:lblOffset val="100"/>
        <c:baseTimeUnit val="years"/>
      </c:dateAx>
      <c:valAx>
        <c:axId val="347514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475143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478-4738-8942-99F67A56D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509672"/>
        <c:axId val="349598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8-4738-8942-99F67A56D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509672"/>
        <c:axId val="349598848"/>
      </c:lineChart>
      <c:dateAx>
        <c:axId val="347509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9598848"/>
        <c:crosses val="autoZero"/>
        <c:auto val="1"/>
        <c:lblOffset val="100"/>
        <c:baseTimeUnit val="years"/>
      </c:dateAx>
      <c:valAx>
        <c:axId val="349598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475096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172-4E8B-9542-D6140791C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600024"/>
        <c:axId val="349594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2-4E8B-9542-D6140791C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600024"/>
        <c:axId val="349594536"/>
      </c:lineChart>
      <c:dateAx>
        <c:axId val="349600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9594536"/>
        <c:crosses val="autoZero"/>
        <c:auto val="1"/>
        <c:lblOffset val="100"/>
        <c:baseTimeUnit val="years"/>
      </c:dateAx>
      <c:valAx>
        <c:axId val="349594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496000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8-4433-9381-FFEDC7A92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596104"/>
        <c:axId val="349597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3.5</c:v>
                </c:pt>
                <c:pt idx="1">
                  <c:v>3.2</c:v>
                </c:pt>
                <c:pt idx="2">
                  <c:v>2.9</c:v>
                </c:pt>
                <c:pt idx="3">
                  <c:v>6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8-4433-9381-FFEDC7A92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596104"/>
        <c:axId val="349597280"/>
      </c:lineChart>
      <c:dateAx>
        <c:axId val="349596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9597280"/>
        <c:crosses val="autoZero"/>
        <c:auto val="1"/>
        <c:lblOffset val="100"/>
        <c:baseTimeUnit val="years"/>
      </c:dateAx>
      <c:valAx>
        <c:axId val="349597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495961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2-4B65-95DA-1C26481EA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600416"/>
        <c:axId val="349597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23</c:v>
                </c:pt>
                <c:pt idx="1">
                  <c:v>22</c:v>
                </c:pt>
                <c:pt idx="2">
                  <c:v>16</c:v>
                </c:pt>
                <c:pt idx="3">
                  <c:v>21</c:v>
                </c:pt>
                <c:pt idx="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2-4B65-95DA-1C26481EA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600416"/>
        <c:axId val="349597672"/>
      </c:lineChart>
      <c:dateAx>
        <c:axId val="349600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9597672"/>
        <c:crosses val="autoZero"/>
        <c:auto val="1"/>
        <c:lblOffset val="100"/>
        <c:baseTimeUnit val="years"/>
      </c:dateAx>
      <c:valAx>
        <c:axId val="349597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496004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488.9</c:v>
                </c:pt>
                <c:pt idx="1">
                  <c:v>466.7</c:v>
                </c:pt>
                <c:pt idx="2">
                  <c:v>500</c:v>
                </c:pt>
                <c:pt idx="3">
                  <c:v>511.1</c:v>
                </c:pt>
                <c:pt idx="4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BE-4E79-9609-3EEC623B9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595320"/>
        <c:axId val="349598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252.8</c:v>
                </c:pt>
                <c:pt idx="1">
                  <c:v>269</c:v>
                </c:pt>
                <c:pt idx="2">
                  <c:v>276.60000000000002</c:v>
                </c:pt>
                <c:pt idx="3">
                  <c:v>274.8</c:v>
                </c:pt>
                <c:pt idx="4">
                  <c:v>277.2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E-4E79-9609-3EEC623B9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595320"/>
        <c:axId val="349598064"/>
      </c:lineChart>
      <c:dateAx>
        <c:axId val="349595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9598064"/>
        <c:crosses val="autoZero"/>
        <c:auto val="1"/>
        <c:lblOffset val="100"/>
        <c:baseTimeUnit val="years"/>
      </c:dateAx>
      <c:valAx>
        <c:axId val="349598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495953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74.7</c:v>
                </c:pt>
                <c:pt idx="1">
                  <c:v>71.3</c:v>
                </c:pt>
                <c:pt idx="2">
                  <c:v>76.5</c:v>
                </c:pt>
                <c:pt idx="3">
                  <c:v>73.5</c:v>
                </c:pt>
                <c:pt idx="4">
                  <c:v>76.8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0-43EB-8419-57DCBF3B2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599632"/>
        <c:axId val="349593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40.700000000000003</c:v>
                </c:pt>
                <c:pt idx="1">
                  <c:v>38.200000000000003</c:v>
                </c:pt>
                <c:pt idx="2">
                  <c:v>34.6</c:v>
                </c:pt>
                <c:pt idx="3">
                  <c:v>37.6</c:v>
                </c:pt>
                <c:pt idx="4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0-43EB-8419-57DCBF3B2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599632"/>
        <c:axId val="349593360"/>
      </c:lineChart>
      <c:dateAx>
        <c:axId val="349599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9593360"/>
        <c:crosses val="autoZero"/>
        <c:auto val="1"/>
        <c:lblOffset val="100"/>
        <c:baseTimeUnit val="years"/>
      </c:dateAx>
      <c:valAx>
        <c:axId val="349593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495996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2478</c:v>
                </c:pt>
                <c:pt idx="1">
                  <c:v>2067</c:v>
                </c:pt>
                <c:pt idx="2">
                  <c:v>2401</c:v>
                </c:pt>
                <c:pt idx="3">
                  <c:v>2361</c:v>
                </c:pt>
                <c:pt idx="4">
                  <c:v>2446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99-49BA-97EF-95A91E3C8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596888"/>
        <c:axId val="349596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7496</c:v>
                </c:pt>
                <c:pt idx="1">
                  <c:v>6967</c:v>
                </c:pt>
                <c:pt idx="2">
                  <c:v>7138</c:v>
                </c:pt>
                <c:pt idx="3">
                  <c:v>8131</c:v>
                </c:pt>
                <c:pt idx="4">
                  <c:v>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9-49BA-97EF-95A91E3C8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596888"/>
        <c:axId val="349596496"/>
      </c:lineChart>
      <c:dateAx>
        <c:axId val="349596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9596496"/>
        <c:crosses val="autoZero"/>
        <c:auto val="1"/>
        <c:lblOffset val="100"/>
        <c:baseTimeUnit val="years"/>
      </c:dateAx>
      <c:valAx>
        <c:axId val="349596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495968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EB25" zoomScaleNormal="100" zoomScaleSheetLayoutView="70" workbookViewId="0">
      <selection activeCell="ND15" sqref="ND15:NR30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2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2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8" t="str">
        <f>データ!H6&amp;"　"&amp;データ!I6</f>
        <v>和歌山県田辺市　紀伊田辺駅前駐車場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342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116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28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9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200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導入なし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129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395.7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348.4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424.9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376.8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431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488.9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466.7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500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511.1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500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385.5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419.4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371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509.2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449.1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3.5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3.2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2.9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6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3.8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252.8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269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276.60000000000002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274.8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277.2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126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127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74.7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71.3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76.5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73.5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76.8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2478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2067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2401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2361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2446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23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22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16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21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17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40.700000000000003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38.200000000000003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34.6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37.6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33.200000000000003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7496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6967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7138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8131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8024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128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17562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1000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78.400000000000006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70.5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59.2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62.4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82.7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IZBca0iFomJaLPvZnjv6QPdKJcv4UCW2D/0o7iKrt+tZtbPN156QfZSql8UguHOORpu2jvyDOReg1zDUnDODGQ==" saltValue="Ux60VYaXr7qkPUXCcOJ+rg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2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2" customHeight="1" x14ac:dyDescent="0.2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68</v>
      </c>
      <c r="CN4" s="149" t="s">
        <v>69</v>
      </c>
      <c r="CO4" s="140" t="s">
        <v>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2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88</v>
      </c>
      <c r="AK5" s="59" t="s">
        <v>99</v>
      </c>
      <c r="AL5" s="59" t="s">
        <v>100</v>
      </c>
      <c r="AM5" s="59" t="s">
        <v>91</v>
      </c>
      <c r="AN5" s="59" t="s">
        <v>101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102</v>
      </c>
      <c r="AV5" s="59" t="s">
        <v>99</v>
      </c>
      <c r="AW5" s="59" t="s">
        <v>100</v>
      </c>
      <c r="AX5" s="59" t="s">
        <v>103</v>
      </c>
      <c r="AY5" s="59" t="s">
        <v>92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102</v>
      </c>
      <c r="BG5" s="59" t="s">
        <v>99</v>
      </c>
      <c r="BH5" s="59" t="s">
        <v>90</v>
      </c>
      <c r="BI5" s="59" t="s">
        <v>91</v>
      </c>
      <c r="BJ5" s="59" t="s">
        <v>92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102</v>
      </c>
      <c r="BR5" s="59" t="s">
        <v>99</v>
      </c>
      <c r="BS5" s="59" t="s">
        <v>100</v>
      </c>
      <c r="BT5" s="59" t="s">
        <v>103</v>
      </c>
      <c r="BU5" s="59" t="s">
        <v>92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102</v>
      </c>
      <c r="CC5" s="59" t="s">
        <v>99</v>
      </c>
      <c r="CD5" s="59" t="s">
        <v>100</v>
      </c>
      <c r="CE5" s="59" t="s">
        <v>103</v>
      </c>
      <c r="CF5" s="59" t="s">
        <v>101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50"/>
      <c r="CN5" s="150"/>
      <c r="CO5" s="59" t="s">
        <v>102</v>
      </c>
      <c r="CP5" s="59" t="s">
        <v>99</v>
      </c>
      <c r="CQ5" s="59" t="s">
        <v>90</v>
      </c>
      <c r="CR5" s="59" t="s">
        <v>103</v>
      </c>
      <c r="CS5" s="59" t="s">
        <v>101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88</v>
      </c>
      <c r="DA5" s="59" t="s">
        <v>89</v>
      </c>
      <c r="DB5" s="59" t="s">
        <v>90</v>
      </c>
      <c r="DC5" s="59" t="s">
        <v>103</v>
      </c>
      <c r="DD5" s="59" t="s">
        <v>92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102</v>
      </c>
      <c r="DL5" s="59" t="s">
        <v>89</v>
      </c>
      <c r="DM5" s="59" t="s">
        <v>100</v>
      </c>
      <c r="DN5" s="59" t="s">
        <v>103</v>
      </c>
      <c r="DO5" s="59" t="s">
        <v>92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2">
      <c r="A6" s="49" t="s">
        <v>104</v>
      </c>
      <c r="B6" s="60">
        <f>B8</f>
        <v>2018</v>
      </c>
      <c r="C6" s="60">
        <f t="shared" ref="C6:X6" si="1">C8</f>
        <v>302066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和歌山県田辺市</v>
      </c>
      <c r="I6" s="60" t="str">
        <f t="shared" si="1"/>
        <v>紀伊田辺駅前駐車場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28</v>
      </c>
      <c r="S6" s="62" t="str">
        <f t="shared" si="1"/>
        <v>駅</v>
      </c>
      <c r="T6" s="62" t="str">
        <f t="shared" si="1"/>
        <v>無</v>
      </c>
      <c r="U6" s="63">
        <f t="shared" si="1"/>
        <v>342</v>
      </c>
      <c r="V6" s="63">
        <f t="shared" si="1"/>
        <v>9</v>
      </c>
      <c r="W6" s="63">
        <f t="shared" si="1"/>
        <v>200</v>
      </c>
      <c r="X6" s="62" t="str">
        <f t="shared" si="1"/>
        <v>導入なし</v>
      </c>
      <c r="Y6" s="64">
        <f>IF(Y8="-",NA(),Y8)</f>
        <v>395.7</v>
      </c>
      <c r="Z6" s="64">
        <f t="shared" ref="Z6:AH6" si="2">IF(Z8="-",NA(),Z8)</f>
        <v>348.4</v>
      </c>
      <c r="AA6" s="64">
        <f t="shared" si="2"/>
        <v>424.9</v>
      </c>
      <c r="AB6" s="64">
        <f t="shared" si="2"/>
        <v>376.8</v>
      </c>
      <c r="AC6" s="64">
        <f t="shared" si="2"/>
        <v>431</v>
      </c>
      <c r="AD6" s="64">
        <f t="shared" si="2"/>
        <v>385.5</v>
      </c>
      <c r="AE6" s="64">
        <f t="shared" si="2"/>
        <v>419.4</v>
      </c>
      <c r="AF6" s="64">
        <f t="shared" si="2"/>
        <v>371</v>
      </c>
      <c r="AG6" s="64">
        <f t="shared" si="2"/>
        <v>509.2</v>
      </c>
      <c r="AH6" s="64">
        <f t="shared" si="2"/>
        <v>449.1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3.5</v>
      </c>
      <c r="AP6" s="64">
        <f t="shared" si="3"/>
        <v>3.2</v>
      </c>
      <c r="AQ6" s="64">
        <f t="shared" si="3"/>
        <v>2.9</v>
      </c>
      <c r="AR6" s="64">
        <f t="shared" si="3"/>
        <v>6</v>
      </c>
      <c r="AS6" s="64">
        <f t="shared" si="3"/>
        <v>3.8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23</v>
      </c>
      <c r="BA6" s="65">
        <f t="shared" si="4"/>
        <v>22</v>
      </c>
      <c r="BB6" s="65">
        <f t="shared" si="4"/>
        <v>16</v>
      </c>
      <c r="BC6" s="65">
        <f t="shared" si="4"/>
        <v>21</v>
      </c>
      <c r="BD6" s="65">
        <f t="shared" si="4"/>
        <v>17</v>
      </c>
      <c r="BE6" s="63" t="str">
        <f>IF(BE8="-","",IF(BE8="-","【-】","【"&amp;SUBSTITUTE(TEXT(BE8,"#,##0"),"-","△")&amp;"】"))</f>
        <v>【30】</v>
      </c>
      <c r="BF6" s="64">
        <f>IF(BF8="-",NA(),BF8)</f>
        <v>74.7</v>
      </c>
      <c r="BG6" s="64">
        <f t="shared" ref="BG6:BO6" si="5">IF(BG8="-",NA(),BG8)</f>
        <v>71.3</v>
      </c>
      <c r="BH6" s="64">
        <f t="shared" si="5"/>
        <v>76.5</v>
      </c>
      <c r="BI6" s="64">
        <f t="shared" si="5"/>
        <v>73.5</v>
      </c>
      <c r="BJ6" s="64">
        <f t="shared" si="5"/>
        <v>76.8</v>
      </c>
      <c r="BK6" s="64">
        <f t="shared" si="5"/>
        <v>40.700000000000003</v>
      </c>
      <c r="BL6" s="64">
        <f t="shared" si="5"/>
        <v>38.200000000000003</v>
      </c>
      <c r="BM6" s="64">
        <f t="shared" si="5"/>
        <v>34.6</v>
      </c>
      <c r="BN6" s="64">
        <f t="shared" si="5"/>
        <v>37.6</v>
      </c>
      <c r="BO6" s="64">
        <f t="shared" si="5"/>
        <v>33.200000000000003</v>
      </c>
      <c r="BP6" s="61" t="str">
        <f>IF(BP8="-","",IF(BP8="-","【-】","【"&amp;SUBSTITUTE(TEXT(BP8,"#,##0.0"),"-","△")&amp;"】"))</f>
        <v>【26.3】</v>
      </c>
      <c r="BQ6" s="65">
        <f>IF(BQ8="-",NA(),BQ8)</f>
        <v>2478</v>
      </c>
      <c r="BR6" s="65">
        <f t="shared" ref="BR6:BZ6" si="6">IF(BR8="-",NA(),BR8)</f>
        <v>2067</v>
      </c>
      <c r="BS6" s="65">
        <f t="shared" si="6"/>
        <v>2401</v>
      </c>
      <c r="BT6" s="65">
        <f t="shared" si="6"/>
        <v>2361</v>
      </c>
      <c r="BU6" s="65">
        <f t="shared" si="6"/>
        <v>2446</v>
      </c>
      <c r="BV6" s="65">
        <f t="shared" si="6"/>
        <v>7496</v>
      </c>
      <c r="BW6" s="65">
        <f t="shared" si="6"/>
        <v>6967</v>
      </c>
      <c r="BX6" s="65">
        <f t="shared" si="6"/>
        <v>7138</v>
      </c>
      <c r="BY6" s="65">
        <f t="shared" si="6"/>
        <v>8131</v>
      </c>
      <c r="BZ6" s="65">
        <f t="shared" si="6"/>
        <v>8024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105</v>
      </c>
      <c r="CM6" s="63">
        <f t="shared" ref="CM6:CN6" si="7">CM8</f>
        <v>17562</v>
      </c>
      <c r="CN6" s="63">
        <f t="shared" si="7"/>
        <v>1000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105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78.400000000000006</v>
      </c>
      <c r="DF6" s="64">
        <f t="shared" si="8"/>
        <v>70.5</v>
      </c>
      <c r="DG6" s="64">
        <f t="shared" si="8"/>
        <v>59.2</v>
      </c>
      <c r="DH6" s="64">
        <f t="shared" si="8"/>
        <v>62.4</v>
      </c>
      <c r="DI6" s="64">
        <f t="shared" si="8"/>
        <v>82.7</v>
      </c>
      <c r="DJ6" s="61" t="str">
        <f>IF(DJ8="-","",IF(DJ8="-","【-】","【"&amp;SUBSTITUTE(TEXT(DJ8,"#,##0.0"),"-","△")&amp;"】"))</f>
        <v>【103.6】</v>
      </c>
      <c r="DK6" s="64">
        <f>IF(DK8="-",NA(),DK8)</f>
        <v>488.9</v>
      </c>
      <c r="DL6" s="64">
        <f t="shared" ref="DL6:DT6" si="9">IF(DL8="-",NA(),DL8)</f>
        <v>466.7</v>
      </c>
      <c r="DM6" s="64">
        <f t="shared" si="9"/>
        <v>500</v>
      </c>
      <c r="DN6" s="64">
        <f t="shared" si="9"/>
        <v>511.1</v>
      </c>
      <c r="DO6" s="64">
        <f t="shared" si="9"/>
        <v>500</v>
      </c>
      <c r="DP6" s="64">
        <f t="shared" si="9"/>
        <v>252.8</v>
      </c>
      <c r="DQ6" s="64">
        <f t="shared" si="9"/>
        <v>269</v>
      </c>
      <c r="DR6" s="64">
        <f t="shared" si="9"/>
        <v>276.60000000000002</v>
      </c>
      <c r="DS6" s="64">
        <f t="shared" si="9"/>
        <v>274.8</v>
      </c>
      <c r="DT6" s="64">
        <f t="shared" si="9"/>
        <v>277.2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2">
      <c r="A7" s="49" t="s">
        <v>106</v>
      </c>
      <c r="B7" s="60">
        <f t="shared" ref="B7:X7" si="10">B8</f>
        <v>2018</v>
      </c>
      <c r="C7" s="60">
        <f t="shared" si="10"/>
        <v>302066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和歌山県　田辺市</v>
      </c>
      <c r="I7" s="60" t="str">
        <f t="shared" si="10"/>
        <v>紀伊田辺駅前駐車場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28</v>
      </c>
      <c r="S7" s="62" t="str">
        <f t="shared" si="10"/>
        <v>駅</v>
      </c>
      <c r="T7" s="62" t="str">
        <f t="shared" si="10"/>
        <v>無</v>
      </c>
      <c r="U7" s="63">
        <f t="shared" si="10"/>
        <v>342</v>
      </c>
      <c r="V7" s="63">
        <f t="shared" si="10"/>
        <v>9</v>
      </c>
      <c r="W7" s="63">
        <f t="shared" si="10"/>
        <v>200</v>
      </c>
      <c r="X7" s="62" t="str">
        <f t="shared" si="10"/>
        <v>導入なし</v>
      </c>
      <c r="Y7" s="64">
        <f>Y8</f>
        <v>395.7</v>
      </c>
      <c r="Z7" s="64">
        <f t="shared" ref="Z7:AH7" si="11">Z8</f>
        <v>348.4</v>
      </c>
      <c r="AA7" s="64">
        <f t="shared" si="11"/>
        <v>424.9</v>
      </c>
      <c r="AB7" s="64">
        <f t="shared" si="11"/>
        <v>376.8</v>
      </c>
      <c r="AC7" s="64">
        <f t="shared" si="11"/>
        <v>431</v>
      </c>
      <c r="AD7" s="64">
        <f t="shared" si="11"/>
        <v>385.5</v>
      </c>
      <c r="AE7" s="64">
        <f t="shared" si="11"/>
        <v>419.4</v>
      </c>
      <c r="AF7" s="64">
        <f t="shared" si="11"/>
        <v>371</v>
      </c>
      <c r="AG7" s="64">
        <f t="shared" si="11"/>
        <v>509.2</v>
      </c>
      <c r="AH7" s="64">
        <f t="shared" si="11"/>
        <v>449.1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3.5</v>
      </c>
      <c r="AP7" s="64">
        <f t="shared" si="12"/>
        <v>3.2</v>
      </c>
      <c r="AQ7" s="64">
        <f t="shared" si="12"/>
        <v>2.9</v>
      </c>
      <c r="AR7" s="64">
        <f t="shared" si="12"/>
        <v>6</v>
      </c>
      <c r="AS7" s="64">
        <f t="shared" si="12"/>
        <v>3.8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23</v>
      </c>
      <c r="BA7" s="65">
        <f t="shared" si="13"/>
        <v>22</v>
      </c>
      <c r="BB7" s="65">
        <f t="shared" si="13"/>
        <v>16</v>
      </c>
      <c r="BC7" s="65">
        <f t="shared" si="13"/>
        <v>21</v>
      </c>
      <c r="BD7" s="65">
        <f t="shared" si="13"/>
        <v>17</v>
      </c>
      <c r="BE7" s="63"/>
      <c r="BF7" s="64">
        <f>BF8</f>
        <v>74.7</v>
      </c>
      <c r="BG7" s="64">
        <f t="shared" ref="BG7:BO7" si="14">BG8</f>
        <v>71.3</v>
      </c>
      <c r="BH7" s="64">
        <f t="shared" si="14"/>
        <v>76.5</v>
      </c>
      <c r="BI7" s="64">
        <f t="shared" si="14"/>
        <v>73.5</v>
      </c>
      <c r="BJ7" s="64">
        <f t="shared" si="14"/>
        <v>76.8</v>
      </c>
      <c r="BK7" s="64">
        <f t="shared" si="14"/>
        <v>40.700000000000003</v>
      </c>
      <c r="BL7" s="64">
        <f t="shared" si="14"/>
        <v>38.200000000000003</v>
      </c>
      <c r="BM7" s="64">
        <f t="shared" si="14"/>
        <v>34.6</v>
      </c>
      <c r="BN7" s="64">
        <f t="shared" si="14"/>
        <v>37.6</v>
      </c>
      <c r="BO7" s="64">
        <f t="shared" si="14"/>
        <v>33.200000000000003</v>
      </c>
      <c r="BP7" s="61"/>
      <c r="BQ7" s="65">
        <f>BQ8</f>
        <v>2478</v>
      </c>
      <c r="BR7" s="65">
        <f t="shared" ref="BR7:BZ7" si="15">BR8</f>
        <v>2067</v>
      </c>
      <c r="BS7" s="65">
        <f t="shared" si="15"/>
        <v>2401</v>
      </c>
      <c r="BT7" s="65">
        <f t="shared" si="15"/>
        <v>2361</v>
      </c>
      <c r="BU7" s="65">
        <f t="shared" si="15"/>
        <v>2446</v>
      </c>
      <c r="BV7" s="65">
        <f t="shared" si="15"/>
        <v>7496</v>
      </c>
      <c r="BW7" s="65">
        <f t="shared" si="15"/>
        <v>6967</v>
      </c>
      <c r="BX7" s="65">
        <f t="shared" si="15"/>
        <v>7138</v>
      </c>
      <c r="BY7" s="65">
        <f t="shared" si="15"/>
        <v>8131</v>
      </c>
      <c r="BZ7" s="65">
        <f t="shared" si="15"/>
        <v>8024</v>
      </c>
      <c r="CA7" s="63"/>
      <c r="CB7" s="64" t="s">
        <v>107</v>
      </c>
      <c r="CC7" s="64" t="s">
        <v>107</v>
      </c>
      <c r="CD7" s="64" t="s">
        <v>107</v>
      </c>
      <c r="CE7" s="64" t="s">
        <v>107</v>
      </c>
      <c r="CF7" s="64" t="s">
        <v>107</v>
      </c>
      <c r="CG7" s="64" t="s">
        <v>107</v>
      </c>
      <c r="CH7" s="64" t="s">
        <v>107</v>
      </c>
      <c r="CI7" s="64" t="s">
        <v>107</v>
      </c>
      <c r="CJ7" s="64" t="s">
        <v>107</v>
      </c>
      <c r="CK7" s="64" t="s">
        <v>105</v>
      </c>
      <c r="CL7" s="61"/>
      <c r="CM7" s="63">
        <f>CM8</f>
        <v>17562</v>
      </c>
      <c r="CN7" s="63">
        <f>CN8</f>
        <v>1000</v>
      </c>
      <c r="CO7" s="64" t="s">
        <v>107</v>
      </c>
      <c r="CP7" s="64" t="s">
        <v>107</v>
      </c>
      <c r="CQ7" s="64" t="s">
        <v>107</v>
      </c>
      <c r="CR7" s="64" t="s">
        <v>107</v>
      </c>
      <c r="CS7" s="64" t="s">
        <v>107</v>
      </c>
      <c r="CT7" s="64" t="s">
        <v>107</v>
      </c>
      <c r="CU7" s="64" t="s">
        <v>107</v>
      </c>
      <c r="CV7" s="64" t="s">
        <v>107</v>
      </c>
      <c r="CW7" s="64" t="s">
        <v>107</v>
      </c>
      <c r="CX7" s="64" t="s">
        <v>105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78.400000000000006</v>
      </c>
      <c r="DF7" s="64">
        <f t="shared" si="16"/>
        <v>70.5</v>
      </c>
      <c r="DG7" s="64">
        <f t="shared" si="16"/>
        <v>59.2</v>
      </c>
      <c r="DH7" s="64">
        <f t="shared" si="16"/>
        <v>62.4</v>
      </c>
      <c r="DI7" s="64">
        <f t="shared" si="16"/>
        <v>82.7</v>
      </c>
      <c r="DJ7" s="61"/>
      <c r="DK7" s="64">
        <f>DK8</f>
        <v>488.9</v>
      </c>
      <c r="DL7" s="64">
        <f t="shared" ref="DL7:DT7" si="17">DL8</f>
        <v>466.7</v>
      </c>
      <c r="DM7" s="64">
        <f t="shared" si="17"/>
        <v>500</v>
      </c>
      <c r="DN7" s="64">
        <f t="shared" si="17"/>
        <v>511.1</v>
      </c>
      <c r="DO7" s="64">
        <f t="shared" si="17"/>
        <v>500</v>
      </c>
      <c r="DP7" s="64">
        <f t="shared" si="17"/>
        <v>252.8</v>
      </c>
      <c r="DQ7" s="64">
        <f t="shared" si="17"/>
        <v>269</v>
      </c>
      <c r="DR7" s="64">
        <f t="shared" si="17"/>
        <v>276.60000000000002</v>
      </c>
      <c r="DS7" s="64">
        <f t="shared" si="17"/>
        <v>274.8</v>
      </c>
      <c r="DT7" s="64">
        <f t="shared" si="17"/>
        <v>277.2</v>
      </c>
      <c r="DU7" s="61"/>
    </row>
    <row r="8" spans="1:125" s="66" customFormat="1" x14ac:dyDescent="0.2">
      <c r="A8" s="49"/>
      <c r="B8" s="67">
        <v>2018</v>
      </c>
      <c r="C8" s="67">
        <v>302066</v>
      </c>
      <c r="D8" s="67">
        <v>47</v>
      </c>
      <c r="E8" s="67">
        <v>14</v>
      </c>
      <c r="F8" s="67">
        <v>0</v>
      </c>
      <c r="G8" s="67">
        <v>1</v>
      </c>
      <c r="H8" s="67" t="s">
        <v>108</v>
      </c>
      <c r="I8" s="67" t="s">
        <v>109</v>
      </c>
      <c r="J8" s="67" t="s">
        <v>110</v>
      </c>
      <c r="K8" s="67" t="s">
        <v>111</v>
      </c>
      <c r="L8" s="67" t="s">
        <v>112</v>
      </c>
      <c r="M8" s="67" t="s">
        <v>113</v>
      </c>
      <c r="N8" s="67" t="s">
        <v>114</v>
      </c>
      <c r="O8" s="68" t="s">
        <v>115</v>
      </c>
      <c r="P8" s="69" t="s">
        <v>116</v>
      </c>
      <c r="Q8" s="69" t="s">
        <v>117</v>
      </c>
      <c r="R8" s="70">
        <v>28</v>
      </c>
      <c r="S8" s="69" t="s">
        <v>118</v>
      </c>
      <c r="T8" s="69" t="s">
        <v>119</v>
      </c>
      <c r="U8" s="70">
        <v>342</v>
      </c>
      <c r="V8" s="70">
        <v>9</v>
      </c>
      <c r="W8" s="70">
        <v>200</v>
      </c>
      <c r="X8" s="69" t="s">
        <v>120</v>
      </c>
      <c r="Y8" s="71">
        <v>395.7</v>
      </c>
      <c r="Z8" s="71">
        <v>348.4</v>
      </c>
      <c r="AA8" s="71">
        <v>424.9</v>
      </c>
      <c r="AB8" s="71">
        <v>376.8</v>
      </c>
      <c r="AC8" s="71">
        <v>431</v>
      </c>
      <c r="AD8" s="71">
        <v>385.5</v>
      </c>
      <c r="AE8" s="71">
        <v>419.4</v>
      </c>
      <c r="AF8" s="71">
        <v>371</v>
      </c>
      <c r="AG8" s="71">
        <v>509.2</v>
      </c>
      <c r="AH8" s="71">
        <v>449.1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3.5</v>
      </c>
      <c r="AP8" s="71">
        <v>3.2</v>
      </c>
      <c r="AQ8" s="71">
        <v>2.9</v>
      </c>
      <c r="AR8" s="71">
        <v>6</v>
      </c>
      <c r="AS8" s="71">
        <v>3.8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23</v>
      </c>
      <c r="BA8" s="72">
        <v>22</v>
      </c>
      <c r="BB8" s="72">
        <v>16</v>
      </c>
      <c r="BC8" s="72">
        <v>21</v>
      </c>
      <c r="BD8" s="72">
        <v>17</v>
      </c>
      <c r="BE8" s="72">
        <v>30</v>
      </c>
      <c r="BF8" s="71">
        <v>74.7</v>
      </c>
      <c r="BG8" s="71">
        <v>71.3</v>
      </c>
      <c r="BH8" s="71">
        <v>76.5</v>
      </c>
      <c r="BI8" s="71">
        <v>73.5</v>
      </c>
      <c r="BJ8" s="71">
        <v>76.8</v>
      </c>
      <c r="BK8" s="71">
        <v>40.700000000000003</v>
      </c>
      <c r="BL8" s="71">
        <v>38.200000000000003</v>
      </c>
      <c r="BM8" s="71">
        <v>34.6</v>
      </c>
      <c r="BN8" s="71">
        <v>37.6</v>
      </c>
      <c r="BO8" s="71">
        <v>33.200000000000003</v>
      </c>
      <c r="BP8" s="68">
        <v>26.3</v>
      </c>
      <c r="BQ8" s="72">
        <v>2478</v>
      </c>
      <c r="BR8" s="72">
        <v>2067</v>
      </c>
      <c r="BS8" s="72">
        <v>2401</v>
      </c>
      <c r="BT8" s="73">
        <v>2361</v>
      </c>
      <c r="BU8" s="73">
        <v>2446</v>
      </c>
      <c r="BV8" s="72">
        <v>7496</v>
      </c>
      <c r="BW8" s="72">
        <v>6967</v>
      </c>
      <c r="BX8" s="72">
        <v>7138</v>
      </c>
      <c r="BY8" s="72">
        <v>8131</v>
      </c>
      <c r="BZ8" s="72">
        <v>8024</v>
      </c>
      <c r="CA8" s="70">
        <v>16102</v>
      </c>
      <c r="CB8" s="71" t="s">
        <v>112</v>
      </c>
      <c r="CC8" s="71" t="s">
        <v>112</v>
      </c>
      <c r="CD8" s="71" t="s">
        <v>112</v>
      </c>
      <c r="CE8" s="71" t="s">
        <v>112</v>
      </c>
      <c r="CF8" s="71" t="s">
        <v>112</v>
      </c>
      <c r="CG8" s="71" t="s">
        <v>112</v>
      </c>
      <c r="CH8" s="71" t="s">
        <v>112</v>
      </c>
      <c r="CI8" s="71" t="s">
        <v>112</v>
      </c>
      <c r="CJ8" s="71" t="s">
        <v>112</v>
      </c>
      <c r="CK8" s="71" t="s">
        <v>112</v>
      </c>
      <c r="CL8" s="68" t="s">
        <v>112</v>
      </c>
      <c r="CM8" s="70">
        <v>17562</v>
      </c>
      <c r="CN8" s="70">
        <v>1000</v>
      </c>
      <c r="CO8" s="71" t="s">
        <v>112</v>
      </c>
      <c r="CP8" s="71" t="s">
        <v>112</v>
      </c>
      <c r="CQ8" s="71" t="s">
        <v>112</v>
      </c>
      <c r="CR8" s="71" t="s">
        <v>112</v>
      </c>
      <c r="CS8" s="71" t="s">
        <v>112</v>
      </c>
      <c r="CT8" s="71" t="s">
        <v>112</v>
      </c>
      <c r="CU8" s="71" t="s">
        <v>112</v>
      </c>
      <c r="CV8" s="71" t="s">
        <v>112</v>
      </c>
      <c r="CW8" s="71" t="s">
        <v>112</v>
      </c>
      <c r="CX8" s="71" t="s">
        <v>112</v>
      </c>
      <c r="CY8" s="68" t="s">
        <v>112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78.400000000000006</v>
      </c>
      <c r="DF8" s="71">
        <v>70.5</v>
      </c>
      <c r="DG8" s="71">
        <v>59.2</v>
      </c>
      <c r="DH8" s="71">
        <v>62.4</v>
      </c>
      <c r="DI8" s="71">
        <v>82.7</v>
      </c>
      <c r="DJ8" s="68">
        <v>103.6</v>
      </c>
      <c r="DK8" s="71">
        <v>488.9</v>
      </c>
      <c r="DL8" s="71">
        <v>466.7</v>
      </c>
      <c r="DM8" s="71">
        <v>500</v>
      </c>
      <c r="DN8" s="71">
        <v>511.1</v>
      </c>
      <c r="DO8" s="71">
        <v>500</v>
      </c>
      <c r="DP8" s="71">
        <v>252.8</v>
      </c>
      <c r="DQ8" s="71">
        <v>269</v>
      </c>
      <c r="DR8" s="71">
        <v>276.60000000000002</v>
      </c>
      <c r="DS8" s="71">
        <v>274.8</v>
      </c>
      <c r="DT8" s="71">
        <v>277.2</v>
      </c>
      <c r="DU8" s="68">
        <v>199.3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121</v>
      </c>
      <c r="C10" s="78" t="s">
        <v>122</v>
      </c>
      <c r="D10" s="78" t="s">
        <v>123</v>
      </c>
      <c r="E10" s="78" t="s">
        <v>124</v>
      </c>
      <c r="F10" s="78" t="s">
        <v>125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US-G0274</dc:creator>
  <cp:lastModifiedBy>Windows ユーザー</cp:lastModifiedBy>
  <cp:lastPrinted>2020-02-06T12:43:20Z</cp:lastPrinted>
  <dcterms:created xsi:type="dcterms:W3CDTF">2020-02-06T12:33:17Z</dcterms:created>
  <dcterms:modified xsi:type="dcterms:W3CDTF">2020-02-07T02:14:16Z</dcterms:modified>
</cp:coreProperties>
</file>