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9"/>
  <workbookPr/>
  <mc:AlternateContent xmlns:mc="http://schemas.openxmlformats.org/markup-compatibility/2006">
    <mc:Choice Requires="x15">
      <x15ac:absPath xmlns:x15ac="http://schemas.microsoft.com/office/spreadsheetml/2010/11/ac" url="Z:\水処理対策課\01庶務関係\0102一般文書\0102雑件事務\010211庁内調査関係\R1\R2.1.22_【重要・2月3日（月）財政〆】公営企業「経営比較分析表」の分析欄の作成について\回答\経営比較分析表\"/>
    </mc:Choice>
  </mc:AlternateContent>
  <xr:revisionPtr revIDLastSave="0" documentId="13_ncr:1_{FDB01808-F2A4-45A7-AC97-38788A0C6BED}" xr6:coauthVersionLast="36" xr6:coauthVersionMax="36" xr10:uidLastSave="{00000000-0000-0000-0000-000000000000}"/>
  <workbookProtection workbookAlgorithmName="SHA-512" workbookHashValue="Gv4dO8fDn+lo/ltzI/O6cF9XvHII3n6GrB/uffququgJowVKy0OM8bvFDBCc+kMZqa6BdI8Ir9lzaPAzsOEtfg==" workbookSaltValue="1ti6n9mPQRbNj1YzjG+uwA=="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I10" i="4"/>
  <c r="AT8" i="4"/>
  <c r="AL8" i="4"/>
  <c r="P8" i="4"/>
  <c r="C10" i="5" l="1"/>
  <c r="D10" i="5"/>
  <c r="E10" i="5"/>
  <c r="B10" i="5"/>
</calcChain>
</file>

<file path=xl/sharedStrings.xml><?xml version="1.0" encoding="utf-8"?>
<sst xmlns="http://schemas.openxmlformats.org/spreadsheetml/2006/main" count="239" uniqueCount="115">
  <si>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</si>
  <si>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</si>
  <si>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</si>
  <si>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</si>
  <si>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</si>
  <si>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</si>
  <si>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</si>
  <si>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</si>
  <si>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</si>
  <si>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</si>
  <si>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</si>
  <si>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</si>
  <si>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</si>
  <si>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</si>
  <si>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</si>
  <si>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</si>
  <si>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</si>
  <si>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</si>
  <si>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</si>
  <si>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</si>
  <si>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</si>
  <si>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</si>
  <si>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</si>
  <si>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</si>
  <si>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</si>
  <si>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</si>
  <si>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</si>
  <si>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</si>
  <si>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</si>
  <si>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</si>
  <si>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</si>
  <si>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</si>
  <si>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</si>
  <si>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</si>
  <si>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</si>
  <si>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</si>
  <si>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</si>
  <si>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</si>
  <si>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</si>
  <si>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</si>
  <si>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</si>
  <si>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</si>
  <si>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</si>
  <si>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</si>
  <si>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</si>
  <si>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</si>
  <si>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</si>
  <si>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</si>
  <si>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</si>
  <si>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</si>
  <si>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</si>
  <si>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</si>
  <si>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</si>
  <si>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</si>
  <si>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</si>
  <si>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</si>
  <si>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</si>
  <si>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</si>
  <si>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</si>
  <si>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</si>
  <si>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</si>
  <si>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</si>
  <si>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</si>
  <si>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</si>
  <si>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</si>
  <si>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</si>
  <si>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</si>
  <si>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</si>
  <si>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</si>
  <si>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</si>
  <si>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</si>
  <si>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</si>
  <si>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</si>
  <si>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</si>
  <si>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</si>
  <si>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</si>
  <si>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</si>
  <si>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</si>
  <si>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</si>
  <si>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</si>
  <si>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</si>
  <si>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</si>
  <si>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</si>
  <si>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</si>
  <si>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</si>
  <si>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</si>
  <si>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</si>
  <si>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</si>
  <si>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</si>
  <si>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</si>
  <si>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</si>
  <si>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</si>
  <si>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</si>
  <si>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</si>
  <si>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</si>
  <si>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</si>
  <si>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</si>
  <si>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</si>
  <si>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</si>
  <si>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</si>
  <si>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</si>
  <si>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</si>
  <si>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</si>
  <si>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</si>
  <si>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</si>
  <si>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</si>
  <si>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</si>
  <si>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</si>
  <si>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</si>
  <si>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</si>
  <si>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</si>
  <si>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</si>
  <si>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汚水処理原価は、類似団体より低い数値となっておりますが、水洗化率が100％であるため、維持管理経費の節減により汚水処理原価の改善に努めてまいります。
　施設利用率は、類似団体より低い水準となっておりますが、各戸の状況に合わせた適切な施設規模での整備となっております。
　水洗化率は、100％と類似団体より高い水準となっており、今後もこの水準の維持に努めてまいります。</t>
    <rPh sb="187" eb="188">
      <t>ヒク</t>
    </rPh>
    <phoneticPr fontId="4"/>
  </si>
  <si>
    <t>　全域供用開始が平成21年度からであり施設の大きな改修はありません。管路施設については、各個人の管理となります。</t>
    <phoneticPr fontId="4"/>
  </si>
  <si>
    <t>　特定地域生活排水処理事業は、本市の秋津川地域で行われている事業です。
　今後、人口減や高齢化による使用料収入の減に対する検討が必要ではありますが、施設維持管理経費の更なる節減を図り、適正かつ必要最小限の管理に努めながら、地域の生活環境の向上を図り、経営の安定化に努め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</si>
</sst>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8BD-4591-853A-CDFF400EAEF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8BD-4591-853A-CDFF400EAEF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50</c:v>
                </c:pt>
                <c:pt idx="1">
                  <c:v>50</c:v>
                </c:pt>
                <c:pt idx="2">
                  <c:v>50</c:v>
                </c:pt>
                <c:pt idx="3">
                  <c:v>50</c:v>
                </c:pt>
                <c:pt idx="4">
                  <c:v>50</c:v>
                </c:pt>
              </c:numCache>
            </c:numRef>
          </c:val>
          <c:extLst>
            <c:ext xmlns:c16="http://schemas.microsoft.com/office/drawing/2014/chart" uri="{C3380CC4-5D6E-409C-BE32-E72D297353CC}">
              <c16:uniqueId val="{00000000-2AED-43ED-9899-E0C22AF340D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59.08</c:v>
                </c:pt>
                <c:pt idx="1">
                  <c:v>58.25</c:v>
                </c:pt>
                <c:pt idx="2">
                  <c:v>61.55</c:v>
                </c:pt>
                <c:pt idx="3">
                  <c:v>57.22</c:v>
                </c:pt>
                <c:pt idx="4">
                  <c:v>54.93</c:v>
                </c:pt>
              </c:numCache>
            </c:numRef>
          </c:val>
          <c:smooth val="0"/>
          <c:extLst>
            <c:ext xmlns:c16="http://schemas.microsoft.com/office/drawing/2014/chart" uri="{C3380CC4-5D6E-409C-BE32-E72D297353CC}">
              <c16:uniqueId val="{00000001-2AED-43ED-9899-E0C22AF340D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265-4905-91E8-535495806EF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77.12</c:v>
                </c:pt>
                <c:pt idx="1">
                  <c:v>68.150000000000006</c:v>
                </c:pt>
                <c:pt idx="2">
                  <c:v>67.489999999999995</c:v>
                </c:pt>
                <c:pt idx="3">
                  <c:v>67.290000000000006</c:v>
                </c:pt>
                <c:pt idx="4">
                  <c:v>65.569999999999993</c:v>
                </c:pt>
              </c:numCache>
            </c:numRef>
          </c:val>
          <c:smooth val="0"/>
          <c:extLst>
            <c:ext xmlns:c16="http://schemas.microsoft.com/office/drawing/2014/chart" uri="{C3380CC4-5D6E-409C-BE32-E72D297353CC}">
              <c16:uniqueId val="{00000001-6265-4905-91E8-535495806EF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90.05</c:v>
                </c:pt>
                <c:pt idx="1">
                  <c:v>86.52</c:v>
                </c:pt>
                <c:pt idx="2">
                  <c:v>86.48</c:v>
                </c:pt>
                <c:pt idx="3">
                  <c:v>99.02</c:v>
                </c:pt>
                <c:pt idx="4">
                  <c:v>100.38</c:v>
                </c:pt>
              </c:numCache>
            </c:numRef>
          </c:val>
          <c:extLst>
            <c:ext xmlns:c16="http://schemas.microsoft.com/office/drawing/2014/chart" uri="{C3380CC4-5D6E-409C-BE32-E72D297353CC}">
              <c16:uniqueId val="{00000000-52AB-4600-B8E4-8167F305997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2AB-4600-B8E4-8167F305997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86C-4221-AF0C-E50486BC1FE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6C-4221-AF0C-E50486BC1FE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9BC-4FB3-A85D-611350CFFE6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9BC-4FB3-A85D-611350CFFE6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1B1-4786-BAB6-27BB876D65A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B1-4786-BAB6-27BB876D65A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40E-4932-99F4-5C17C413E4B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40E-4932-99F4-5C17C413E4B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658.58</c:v>
                </c:pt>
                <c:pt idx="1">
                  <c:v>630.04</c:v>
                </c:pt>
                <c:pt idx="2">
                  <c:v>610.39</c:v>
                </c:pt>
                <c:pt idx="3" formatCode="#,##0.00;&quot;△&quot;#,##0.00">
                  <c:v>0</c:v>
                </c:pt>
                <c:pt idx="4" formatCode="#,##0.00;&quot;△&quot;#,##0.00">
                  <c:v>0</c:v>
                </c:pt>
              </c:numCache>
            </c:numRef>
          </c:val>
          <c:extLst>
            <c:ext xmlns:c16="http://schemas.microsoft.com/office/drawing/2014/chart" uri="{C3380CC4-5D6E-409C-BE32-E72D297353CC}">
              <c16:uniqueId val="{00000000-D55C-492E-9935-414C972B747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416.91</c:v>
                </c:pt>
                <c:pt idx="1">
                  <c:v>392.19</c:v>
                </c:pt>
                <c:pt idx="2">
                  <c:v>413.5</c:v>
                </c:pt>
                <c:pt idx="3">
                  <c:v>407.42</c:v>
                </c:pt>
                <c:pt idx="4">
                  <c:v>386.46</c:v>
                </c:pt>
              </c:numCache>
            </c:numRef>
          </c:val>
          <c:smooth val="0"/>
          <c:extLst>
            <c:ext xmlns:c16="http://schemas.microsoft.com/office/drawing/2014/chart" uri="{C3380CC4-5D6E-409C-BE32-E72D297353CC}">
              <c16:uniqueId val="{00000001-D55C-492E-9935-414C972B747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65.09</c:v>
                </c:pt>
                <c:pt idx="1">
                  <c:v>63.37</c:v>
                </c:pt>
                <c:pt idx="2">
                  <c:v>61.87</c:v>
                </c:pt>
                <c:pt idx="3">
                  <c:v>78.5</c:v>
                </c:pt>
                <c:pt idx="4">
                  <c:v>74.709999999999994</c:v>
                </c:pt>
              </c:numCache>
            </c:numRef>
          </c:val>
          <c:extLst>
            <c:ext xmlns:c16="http://schemas.microsoft.com/office/drawing/2014/chart" uri="{C3380CC4-5D6E-409C-BE32-E72D297353CC}">
              <c16:uniqueId val="{00000000-46BB-4386-A686-889606DD3BC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57.93</c:v>
                </c:pt>
                <c:pt idx="1">
                  <c:v>57.03</c:v>
                </c:pt>
                <c:pt idx="2">
                  <c:v>55.84</c:v>
                </c:pt>
                <c:pt idx="3">
                  <c:v>57.08</c:v>
                </c:pt>
                <c:pt idx="4">
                  <c:v>55.85</c:v>
                </c:pt>
              </c:numCache>
            </c:numRef>
          </c:val>
          <c:smooth val="0"/>
          <c:extLst>
            <c:ext xmlns:c16="http://schemas.microsoft.com/office/drawing/2014/chart" uri="{C3380CC4-5D6E-409C-BE32-E72D297353CC}">
              <c16:uniqueId val="{00000001-46BB-4386-A686-889606DD3BC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322.69</c:v>
                </c:pt>
                <c:pt idx="1">
                  <c:v>331.07</c:v>
                </c:pt>
                <c:pt idx="2">
                  <c:v>337.33</c:v>
                </c:pt>
                <c:pt idx="3">
                  <c:v>265.88</c:v>
                </c:pt>
                <c:pt idx="4">
                  <c:v>279.38</c:v>
                </c:pt>
              </c:numCache>
            </c:numRef>
          </c:val>
          <c:extLst>
            <c:ext xmlns:c16="http://schemas.microsoft.com/office/drawing/2014/chart" uri="{C3380CC4-5D6E-409C-BE32-E72D297353CC}">
              <c16:uniqueId val="{00000000-C53A-4AE4-B6CF-D3F014FD2FE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276.93</c:v>
                </c:pt>
                <c:pt idx="1">
                  <c:v>283.73</c:v>
                </c:pt>
                <c:pt idx="2">
                  <c:v>287.57</c:v>
                </c:pt>
                <c:pt idx="3">
                  <c:v>286.86</c:v>
                </c:pt>
                <c:pt idx="4">
                  <c:v>287.91000000000003</c:v>
                </c:pt>
              </c:numCache>
            </c:numRef>
          </c:val>
          <c:smooth val="0"/>
          <c:extLst>
            <c:ext xmlns:c16="http://schemas.microsoft.com/office/drawing/2014/chart" uri="{C3380CC4-5D6E-409C-BE32-E72D297353CC}">
              <c16:uniqueId val="{00000001-C53A-4AE4-B6CF-D3F014FD2FE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【270.94】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P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和歌山県　田辺市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特定地域生活排水処理</v>
      </c>
      <c r="Q8" s="71"/>
      <c r="R8" s="71"/>
      <c r="S8" s="71"/>
      <c r="T8" s="71"/>
      <c r="U8" s="71"/>
      <c r="V8" s="71"/>
      <c r="W8" s="71" t="str">
        <f>データ!L6</f>
        <v>K3</v>
      </c>
      <c r="X8" s="71"/>
      <c r="Y8" s="71"/>
      <c r="Z8" s="71"/>
      <c r="AA8" s="71"/>
      <c r="AB8" s="71"/>
      <c r="AC8" s="71"/>
      <c r="AD8" s="72" t="str">
        <f>データ!$M$6</f>
        <v>非設置</v>
      </c>
      <c r="AE8" s="72"/>
      <c r="AF8" s="72"/>
      <c r="AG8" s="72"/>
      <c r="AH8" s="72"/>
      <c r="AI8" s="72"/>
      <c r="AJ8" s="72"/>
      <c r="AK8" s="3"/>
      <c r="AL8" s="68">
        <f>データ!S6</f>
        <v>74250</v>
      </c>
      <c r="AM8" s="68"/>
      <c r="AN8" s="68"/>
      <c r="AO8" s="68"/>
      <c r="AP8" s="68"/>
      <c r="AQ8" s="68"/>
      <c r="AR8" s="68"/>
      <c r="AS8" s="68"/>
      <c r="AT8" s="67">
        <f>データ!T6</f>
        <v>1026.9100000000001</v>
      </c>
      <c r="AU8" s="67"/>
      <c r="AV8" s="67"/>
      <c r="AW8" s="67"/>
      <c r="AX8" s="67"/>
      <c r="AY8" s="67"/>
      <c r="AZ8" s="67"/>
      <c r="BA8" s="67"/>
      <c r="BB8" s="67">
        <f>データ!U6</f>
        <v>72.3</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0.31</v>
      </c>
      <c r="Q10" s="67"/>
      <c r="R10" s="67"/>
      <c r="S10" s="67"/>
      <c r="T10" s="67"/>
      <c r="U10" s="67"/>
      <c r="V10" s="67"/>
      <c r="W10" s="67">
        <f>データ!Q6</f>
        <v>100</v>
      </c>
      <c r="X10" s="67"/>
      <c r="Y10" s="67"/>
      <c r="Z10" s="67"/>
      <c r="AA10" s="67"/>
      <c r="AB10" s="67"/>
      <c r="AC10" s="67"/>
      <c r="AD10" s="68">
        <f>データ!R6</f>
        <v>3780</v>
      </c>
      <c r="AE10" s="68"/>
      <c r="AF10" s="68"/>
      <c r="AG10" s="68"/>
      <c r="AH10" s="68"/>
      <c r="AI10" s="68"/>
      <c r="AJ10" s="68"/>
      <c r="AK10" s="2"/>
      <c r="AL10" s="68">
        <f>データ!V6</f>
        <v>225</v>
      </c>
      <c r="AM10" s="68"/>
      <c r="AN10" s="68"/>
      <c r="AO10" s="68"/>
      <c r="AP10" s="68"/>
      <c r="AQ10" s="68"/>
      <c r="AR10" s="68"/>
      <c r="AS10" s="68"/>
      <c r="AT10" s="67">
        <f>データ!W6</f>
        <v>25.25</v>
      </c>
      <c r="AU10" s="67"/>
      <c r="AV10" s="67"/>
      <c r="AW10" s="67"/>
      <c r="AX10" s="67"/>
      <c r="AY10" s="67"/>
      <c r="AZ10" s="67"/>
      <c r="BA10" s="67"/>
      <c r="BB10" s="67">
        <f>データ!X6</f>
        <v>8.91</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112</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113</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114</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【325.02】</v>
      </c>
      <c r="I86" s="26" t="str">
        <f>データ!CA6</f>
        <v>【60.61】</v>
      </c>
      <c r="J86" s="26" t="str">
        <f>データ!CL6</f>
        <v>【270.94】</v>
      </c>
      <c r="K86" s="26" t="str">
        <f>データ!CW6</f>
        <v>【57.80】</v>
      </c>
      <c r="L86" s="26" t="str">
        <f>データ!DH6</f>
        <v>【78.90】</v>
      </c>
      <c r="M86" s="26" t="s">
        <v>44</v>
      </c>
      <c r="N86" s="26" t="s">
        <v>45</v>
      </c>
      <c r="O86" s="26" t="str">
        <f>データ!EO6</f>
        <v>【-】</v>
      </c>
    </row>
  </sheetData>
  <sheetProtection algorithmName="SHA-512" hashValue="vtI1WSnmwfCgR3OzYExYqC3Q1bdDHx/IuzlXCUIdKeOTn9mjELWg3QcNC0zZ2MvUURn2unUyejV6ahl2VGv6EQ==" saltValue="vuCbcB5E4C2FZ33SkUyq9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6" t="s">
        <v>55</v>
      </c>
      <c r="I3" s="77"/>
      <c r="J3" s="77"/>
      <c r="K3" s="77"/>
      <c r="L3" s="77"/>
      <c r="M3" s="77"/>
      <c r="N3" s="77"/>
      <c r="O3" s="77"/>
      <c r="P3" s="77"/>
      <c r="Q3" s="77"/>
      <c r="R3" s="77"/>
      <c r="S3" s="77"/>
      <c r="T3" s="77"/>
      <c r="U3" s="77"/>
      <c r="V3" s="77"/>
      <c r="W3" s="77"/>
      <c r="X3" s="78"/>
      <c r="Y3" s="82" t="s">
        <v>56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58</v>
      </c>
      <c r="B4" s="30"/>
      <c r="C4" s="30"/>
      <c r="D4" s="30"/>
      <c r="E4" s="30"/>
      <c r="F4" s="30"/>
      <c r="G4" s="30"/>
      <c r="H4" s="79"/>
      <c r="I4" s="80"/>
      <c r="J4" s="80"/>
      <c r="K4" s="80"/>
      <c r="L4" s="80"/>
      <c r="M4" s="80"/>
      <c r="N4" s="80"/>
      <c r="O4" s="80"/>
      <c r="P4" s="80"/>
      <c r="Q4" s="80"/>
      <c r="R4" s="80"/>
      <c r="S4" s="80"/>
      <c r="T4" s="80"/>
      <c r="U4" s="80"/>
      <c r="V4" s="80"/>
      <c r="W4" s="80"/>
      <c r="X4" s="81"/>
      <c r="Y4" s="75" t="s">
        <v>59</v>
      </c>
      <c r="Z4" s="75"/>
      <c r="AA4" s="75"/>
      <c r="AB4" s="75"/>
      <c r="AC4" s="75"/>
      <c r="AD4" s="75"/>
      <c r="AE4" s="75"/>
      <c r="AF4" s="75"/>
      <c r="AG4" s="75"/>
      <c r="AH4" s="75"/>
      <c r="AI4" s="75"/>
      <c r="AJ4" s="75" t="s">
        <v>60</v>
      </c>
      <c r="AK4" s="75"/>
      <c r="AL4" s="75"/>
      <c r="AM4" s="75"/>
      <c r="AN4" s="75"/>
      <c r="AO4" s="75"/>
      <c r="AP4" s="75"/>
      <c r="AQ4" s="75"/>
      <c r="AR4" s="75"/>
      <c r="AS4" s="75"/>
      <c r="AT4" s="75"/>
      <c r="AU4" s="75" t="s">
        <v>61</v>
      </c>
      <c r="AV4" s="75"/>
      <c r="AW4" s="75"/>
      <c r="AX4" s="75"/>
      <c r="AY4" s="75"/>
      <c r="AZ4" s="75"/>
      <c r="BA4" s="75"/>
      <c r="BB4" s="75"/>
      <c r="BC4" s="75"/>
      <c r="BD4" s="75"/>
      <c r="BE4" s="75"/>
      <c r="BF4" s="75" t="s">
        <v>62</v>
      </c>
      <c r="BG4" s="75"/>
      <c r="BH4" s="75"/>
      <c r="BI4" s="75"/>
      <c r="BJ4" s="75"/>
      <c r="BK4" s="75"/>
      <c r="BL4" s="75"/>
      <c r="BM4" s="75"/>
      <c r="BN4" s="75"/>
      <c r="BO4" s="75"/>
      <c r="BP4" s="75"/>
      <c r="BQ4" s="75" t="s">
        <v>63</v>
      </c>
      <c r="BR4" s="75"/>
      <c r="BS4" s="75"/>
      <c r="BT4" s="75"/>
      <c r="BU4" s="75"/>
      <c r="BV4" s="75"/>
      <c r="BW4" s="75"/>
      <c r="BX4" s="75"/>
      <c r="BY4" s="75"/>
      <c r="BZ4" s="75"/>
      <c r="CA4" s="75"/>
      <c r="CB4" s="75" t="s">
        <v>64</v>
      </c>
      <c r="CC4" s="75"/>
      <c r="CD4" s="75"/>
      <c r="CE4" s="75"/>
      <c r="CF4" s="75"/>
      <c r="CG4" s="75"/>
      <c r="CH4" s="75"/>
      <c r="CI4" s="75"/>
      <c r="CJ4" s="75"/>
      <c r="CK4" s="75"/>
      <c r="CL4" s="75"/>
      <c r="CM4" s="75" t="s">
        <v>65</v>
      </c>
      <c r="CN4" s="75"/>
      <c r="CO4" s="75"/>
      <c r="CP4" s="75"/>
      <c r="CQ4" s="75"/>
      <c r="CR4" s="75"/>
      <c r="CS4" s="75"/>
      <c r="CT4" s="75"/>
      <c r="CU4" s="75"/>
      <c r="CV4" s="75"/>
      <c r="CW4" s="75"/>
      <c r="CX4" s="75" t="s">
        <v>66</v>
      </c>
      <c r="CY4" s="75"/>
      <c r="CZ4" s="75"/>
      <c r="DA4" s="75"/>
      <c r="DB4" s="75"/>
      <c r="DC4" s="75"/>
      <c r="DD4" s="75"/>
      <c r="DE4" s="75"/>
      <c r="DF4" s="75"/>
      <c r="DG4" s="75"/>
      <c r="DH4" s="75"/>
      <c r="DI4" s="75" t="s">
        <v>67</v>
      </c>
      <c r="DJ4" s="75"/>
      <c r="DK4" s="75"/>
      <c r="DL4" s="75"/>
      <c r="DM4" s="75"/>
      <c r="DN4" s="75"/>
      <c r="DO4" s="75"/>
      <c r="DP4" s="75"/>
      <c r="DQ4" s="75"/>
      <c r="DR4" s="75"/>
      <c r="DS4" s="75"/>
      <c r="DT4" s="75" t="s">
        <v>68</v>
      </c>
      <c r="DU4" s="75"/>
      <c r="DV4" s="75"/>
      <c r="DW4" s="75"/>
      <c r="DX4" s="75"/>
      <c r="DY4" s="75"/>
      <c r="DZ4" s="75"/>
      <c r="EA4" s="75"/>
      <c r="EB4" s="75"/>
      <c r="EC4" s="75"/>
      <c r="ED4" s="75"/>
      <c r="EE4" s="75" t="s">
        <v>69</v>
      </c>
      <c r="EF4" s="75"/>
      <c r="EG4" s="75"/>
      <c r="EH4" s="75"/>
      <c r="EI4" s="75"/>
      <c r="EJ4" s="75"/>
      <c r="EK4" s="75"/>
      <c r="EL4" s="75"/>
      <c r="EM4" s="75"/>
      <c r="EN4" s="75"/>
      <c r="EO4" s="75"/>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2018</v>
      </c>
      <c r="C6" s="33">
        <f t="shared" ref="C6:X6" si="3">C7</f>
        <v>302066</v>
      </c>
      <c r="D6" s="33">
        <f t="shared" si="3"/>
        <v>47</v>
      </c>
      <c r="E6" s="33">
        <f t="shared" si="3"/>
        <v>18</v>
      </c>
      <c r="F6" s="33">
        <f t="shared" si="3"/>
        <v>0</v>
      </c>
      <c r="G6" s="33">
        <f t="shared" si="3"/>
        <v>0</v>
      </c>
      <c r="H6" s="33" t="str">
        <f t="shared" si="3"/>
        <v>和歌山県　田辺市</v>
      </c>
      <c r="I6" s="33" t="str">
        <f t="shared" si="3"/>
        <v>法非適用</v>
      </c>
      <c r="J6" s="33" t="str">
        <f t="shared" si="3"/>
        <v>下水道事業</v>
      </c>
      <c r="K6" s="33" t="str">
        <f t="shared" si="3"/>
        <v>特定地域生活排水処理</v>
      </c>
      <c r="L6" s="33" t="str">
        <f t="shared" si="3"/>
        <v>K3</v>
      </c>
      <c r="M6" s="33" t="str">
        <f t="shared" si="3"/>
        <v>非設置</v>
      </c>
      <c r="N6" s="34" t="str">
        <f t="shared" si="3"/>
        <v>-</v>
      </c>
      <c r="O6" s="34" t="str">
        <f t="shared" si="3"/>
        <v>該当数値なし</v>
      </c>
      <c r="P6" s="34">
        <f t="shared" si="3"/>
        <v>0.31</v>
      </c>
      <c r="Q6" s="34">
        <f t="shared" si="3"/>
        <v>100</v>
      </c>
      <c r="R6" s="34">
        <f t="shared" si="3"/>
        <v>3780</v>
      </c>
      <c r="S6" s="34">
        <f t="shared" si="3"/>
        <v>74250</v>
      </c>
      <c r="T6" s="34">
        <f t="shared" si="3"/>
        <v>1026.9100000000001</v>
      </c>
      <c r="U6" s="34">
        <f t="shared" si="3"/>
        <v>72.3</v>
      </c>
      <c r="V6" s="34">
        <f t="shared" si="3"/>
        <v>225</v>
      </c>
      <c r="W6" s="34">
        <f t="shared" si="3"/>
        <v>25.25</v>
      </c>
      <c r="X6" s="34">
        <f t="shared" si="3"/>
        <v>8.91</v>
      </c>
      <c r="Y6" s="35">
        <f>IF(Y7="",NA(),Y7)</f>
        <v>90.05</v>
      </c>
      <c r="Z6" s="35">
        <f t="shared" ref="Z6:AH6" si="4">IF(Z7="",NA(),Z7)</f>
        <v>86.52</v>
      </c>
      <c r="AA6" s="35">
        <f t="shared" si="4"/>
        <v>86.48</v>
      </c>
      <c r="AB6" s="35">
        <f t="shared" si="4"/>
        <v>99.02</v>
      </c>
      <c r="AC6" s="35">
        <f t="shared" si="4"/>
        <v>100.38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658.58</v>
      </c>
      <c r="BG6" s="35">
        <f t="shared" ref="BG6:BO6" si="7">IF(BG7="",NA(),BG7)</f>
        <v>630.04</v>
      </c>
      <c r="BH6" s="35">
        <f t="shared" si="7"/>
        <v>610.39</v>
      </c>
      <c r="BI6" s="34">
        <f t="shared" si="7"/>
        <v>0</v>
      </c>
      <c r="BJ6" s="34">
        <f t="shared" si="7"/>
        <v>0</v>
      </c>
      <c r="BK6" s="35">
        <f t="shared" si="7"/>
        <v>416.91</v>
      </c>
      <c r="BL6" s="35">
        <f t="shared" si="7"/>
        <v>392.19</v>
      </c>
      <c r="BM6" s="35">
        <f t="shared" si="7"/>
        <v>413.5</v>
      </c>
      <c r="BN6" s="35">
        <f t="shared" si="7"/>
        <v>407.42</v>
      </c>
      <c r="BO6" s="35">
        <f t="shared" si="7"/>
        <v>386.46</v>
      </c>
      <c r="BP6" s="34" t="str">
        <f>IF(BP7="","",IF(BP7="-","【-】","【"&amp;SUBSTITUTE(TEXT(BP7,"#,##0.00"),"-","△")&amp;"】"))</f>
        <v>【325.02】</v>
      </c>
      <c r="BQ6" s="35">
        <f>IF(BQ7="",NA(),BQ7)</f>
        <v>65.09</v>
      </c>
      <c r="BR6" s="35">
        <f t="shared" ref="BR6:BZ6" si="8">IF(BR7="",NA(),BR7)</f>
        <v>63.37</v>
      </c>
      <c r="BS6" s="35">
        <f t="shared" si="8"/>
        <v>61.87</v>
      </c>
      <c r="BT6" s="35">
        <f t="shared" si="8"/>
        <v>78.5</v>
      </c>
      <c r="BU6" s="35">
        <f t="shared" si="8"/>
        <v>74.709999999999994</v>
      </c>
      <c r="BV6" s="35">
        <f t="shared" si="8"/>
        <v>57.93</v>
      </c>
      <c r="BW6" s="35">
        <f t="shared" si="8"/>
        <v>57.03</v>
      </c>
      <c r="BX6" s="35">
        <f t="shared" si="8"/>
        <v>55.84</v>
      </c>
      <c r="BY6" s="35">
        <f t="shared" si="8"/>
        <v>57.08</v>
      </c>
      <c r="BZ6" s="35">
        <f t="shared" si="8"/>
        <v>55.85</v>
      </c>
      <c r="CA6" s="34" t="str">
        <f>IF(CA7="","",IF(CA7="-","【-】","【"&amp;SUBSTITUTE(TEXT(CA7,"#,##0.00"),"-","△")&amp;"】"))</f>
        <v>【60.61】</v>
      </c>
      <c r="CB6" s="35">
        <f>IF(CB7="",NA(),CB7)</f>
        <v>322.69</v>
      </c>
      <c r="CC6" s="35">
        <f t="shared" ref="CC6:CK6" si="9">IF(CC7="",NA(),CC7)</f>
        <v>331.07</v>
      </c>
      <c r="CD6" s="35">
        <f t="shared" si="9"/>
        <v>337.33</v>
      </c>
      <c r="CE6" s="35">
        <f t="shared" si="9"/>
        <v>265.88</v>
      </c>
      <c r="CF6" s="35">
        <f t="shared" si="9"/>
        <v>279.38</v>
      </c>
      <c r="CG6" s="35">
        <f t="shared" si="9"/>
        <v>276.93</v>
      </c>
      <c r="CH6" s="35">
        <f t="shared" si="9"/>
        <v>283.73</v>
      </c>
      <c r="CI6" s="35">
        <f t="shared" si="9"/>
        <v>287.57</v>
      </c>
      <c r="CJ6" s="35">
        <f t="shared" si="9"/>
        <v>286.86</v>
      </c>
      <c r="CK6" s="35">
        <f t="shared" si="9"/>
        <v>287.91000000000003</v>
      </c>
      <c r="CL6" s="34" t="str">
        <f>IF(CL7="","",IF(CL7="-","【-】","【"&amp;SUBSTITUTE(TEXT(CL7,"#,##0.00"),"-","△")&amp;"】"))</f>
        <v>【270.94】</v>
      </c>
      <c r="CM6" s="35">
        <f>IF(CM7="",NA(),CM7)</f>
        <v>50</v>
      </c>
      <c r="CN6" s="35">
        <f t="shared" ref="CN6:CV6" si="10">IF(CN7="",NA(),CN7)</f>
        <v>50</v>
      </c>
      <c r="CO6" s="35">
        <f t="shared" si="10"/>
        <v>50</v>
      </c>
      <c r="CP6" s="35">
        <f t="shared" si="10"/>
        <v>50</v>
      </c>
      <c r="CQ6" s="35">
        <f t="shared" si="10"/>
        <v>50</v>
      </c>
      <c r="CR6" s="35">
        <f t="shared" si="10"/>
        <v>59.08</v>
      </c>
      <c r="CS6" s="35">
        <f t="shared" si="10"/>
        <v>58.25</v>
      </c>
      <c r="CT6" s="35">
        <f t="shared" si="10"/>
        <v>61.55</v>
      </c>
      <c r="CU6" s="35">
        <f t="shared" si="10"/>
        <v>57.22</v>
      </c>
      <c r="CV6" s="35">
        <f t="shared" si="10"/>
        <v>54.93</v>
      </c>
      <c r="CW6" s="34" t="str">
        <f>IF(CW7="","",IF(CW7="-","【-】","【"&amp;SUBSTITUTE(TEXT(CW7,"#,##0.00"),"-","△")&amp;"】"))</f>
        <v>【57.80】</v>
      </c>
      <c r="CX6" s="35">
        <f>IF(CX7="",NA(),CX7)</f>
        <v>100</v>
      </c>
      <c r="CY6" s="35">
        <f t="shared" ref="CY6:DG6" si="11">IF(CY7="",NA(),CY7)</f>
        <v>100</v>
      </c>
      <c r="CZ6" s="35">
        <f t="shared" si="11"/>
        <v>100</v>
      </c>
      <c r="DA6" s="35">
        <f t="shared" si="11"/>
        <v>100</v>
      </c>
      <c r="DB6" s="35">
        <f t="shared" si="11"/>
        <v>100</v>
      </c>
      <c r="DC6" s="35">
        <f t="shared" si="11"/>
        <v>77.12</v>
      </c>
      <c r="DD6" s="35">
        <f t="shared" si="11"/>
        <v>68.150000000000006</v>
      </c>
      <c r="DE6" s="35">
        <f t="shared" si="11"/>
        <v>67.489999999999995</v>
      </c>
      <c r="DF6" s="35">
        <f t="shared" si="11"/>
        <v>67.290000000000006</v>
      </c>
      <c r="DG6" s="35">
        <f t="shared" si="11"/>
        <v>65.569999999999993</v>
      </c>
      <c r="DH6" s="34" t="str">
        <f>IF(DH7="","",IF(DH7="-","【-】","【"&amp;SUBSTITUTE(TEXT(DH7,"#,##0.00"),"-","△")&amp;"】"))</f>
        <v>【78.90】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2018</v>
      </c>
      <c r="C7" s="37">
        <v>302066</v>
      </c>
      <c r="D7" s="37">
        <v>47</v>
      </c>
      <c r="E7" s="37">
        <v>18</v>
      </c>
      <c r="F7" s="37">
        <v>0</v>
      </c>
      <c r="G7" s="37">
        <v>0</v>
      </c>
      <c r="H7" s="37" t="s">
        <v>99</v>
      </c>
      <c r="I7" s="37" t="s">
        <v>100</v>
      </c>
      <c r="J7" s="37" t="s">
        <v>101</v>
      </c>
      <c r="K7" s="37" t="s">
        <v>102</v>
      </c>
      <c r="L7" s="37" t="s">
        <v>103</v>
      </c>
      <c r="M7" s="37" t="s">
        <v>104</v>
      </c>
      <c r="N7" s="38" t="s">
        <v>105</v>
      </c>
      <c r="O7" s="38" t="s">
        <v>106</v>
      </c>
      <c r="P7" s="38">
        <v>0.31</v>
      </c>
      <c r="Q7" s="38">
        <v>100</v>
      </c>
      <c r="R7" s="38">
        <v>3780</v>
      </c>
      <c r="S7" s="38">
        <v>74250</v>
      </c>
      <c r="T7" s="38">
        <v>1026.9100000000001</v>
      </c>
      <c r="U7" s="38">
        <v>72.3</v>
      </c>
      <c r="V7" s="38">
        <v>225</v>
      </c>
      <c r="W7" s="38">
        <v>25.25</v>
      </c>
      <c r="X7" s="38">
        <v>8.91</v>
      </c>
      <c r="Y7" s="38">
        <v>90.05</v>
      </c>
      <c r="Z7" s="38">
        <v>86.52</v>
      </c>
      <c r="AA7" s="38">
        <v>86.48</v>
      </c>
      <c r="AB7" s="38">
        <v>99.02</v>
      </c>
      <c r="AC7" s="38">
        <v>100.38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658.58</v>
      </c>
      <c r="BG7" s="38">
        <v>630.04</v>
      </c>
      <c r="BH7" s="38">
        <v>610.39</v>
      </c>
      <c r="BI7" s="38">
        <v>0</v>
      </c>
      <c r="BJ7" s="38">
        <v>0</v>
      </c>
      <c r="BK7" s="38">
        <v>416.91</v>
      </c>
      <c r="BL7" s="38">
        <v>392.19</v>
      </c>
      <c r="BM7" s="38">
        <v>413.5</v>
      </c>
      <c r="BN7" s="38">
        <v>407.42</v>
      </c>
      <c r="BO7" s="38">
        <v>386.46</v>
      </c>
      <c r="BP7" s="38">
        <v>325.02</v>
      </c>
      <c r="BQ7" s="38">
        <v>65.09</v>
      </c>
      <c r="BR7" s="38">
        <v>63.37</v>
      </c>
      <c r="BS7" s="38">
        <v>61.87</v>
      </c>
      <c r="BT7" s="38">
        <v>78.5</v>
      </c>
      <c r="BU7" s="38">
        <v>74.709999999999994</v>
      </c>
      <c r="BV7" s="38">
        <v>57.93</v>
      </c>
      <c r="BW7" s="38">
        <v>57.03</v>
      </c>
      <c r="BX7" s="38">
        <v>55.84</v>
      </c>
      <c r="BY7" s="38">
        <v>57.08</v>
      </c>
      <c r="BZ7" s="38">
        <v>55.85</v>
      </c>
      <c r="CA7" s="38">
        <v>60.61</v>
      </c>
      <c r="CB7" s="38">
        <v>322.69</v>
      </c>
      <c r="CC7" s="38">
        <v>331.07</v>
      </c>
      <c r="CD7" s="38">
        <v>337.33</v>
      </c>
      <c r="CE7" s="38">
        <v>265.88</v>
      </c>
      <c r="CF7" s="38">
        <v>279.38</v>
      </c>
      <c r="CG7" s="38">
        <v>276.93</v>
      </c>
      <c r="CH7" s="38">
        <v>283.73</v>
      </c>
      <c r="CI7" s="38">
        <v>287.57</v>
      </c>
      <c r="CJ7" s="38">
        <v>286.86</v>
      </c>
      <c r="CK7" s="38">
        <v>287.91000000000003</v>
      </c>
      <c r="CL7" s="38">
        <v>270.94</v>
      </c>
      <c r="CM7" s="38">
        <v>50</v>
      </c>
      <c r="CN7" s="38">
        <v>50</v>
      </c>
      <c r="CO7" s="38">
        <v>50</v>
      </c>
      <c r="CP7" s="38">
        <v>50</v>
      </c>
      <c r="CQ7" s="38">
        <v>50</v>
      </c>
      <c r="CR7" s="38">
        <v>59.08</v>
      </c>
      <c r="CS7" s="38">
        <v>58.25</v>
      </c>
      <c r="CT7" s="38">
        <v>61.55</v>
      </c>
      <c r="CU7" s="38">
        <v>57.22</v>
      </c>
      <c r="CV7" s="38">
        <v>54.93</v>
      </c>
      <c r="CW7" s="38">
        <v>57.8</v>
      </c>
      <c r="CX7" s="38">
        <v>100</v>
      </c>
      <c r="CY7" s="38">
        <v>100</v>
      </c>
      <c r="CZ7" s="38">
        <v>100</v>
      </c>
      <c r="DA7" s="38">
        <v>100</v>
      </c>
      <c r="DB7" s="38">
        <v>100</v>
      </c>
      <c r="DC7" s="38">
        <v>77.12</v>
      </c>
      <c r="DD7" s="38">
        <v>68.150000000000006</v>
      </c>
      <c r="DE7" s="38">
        <v>67.489999999999995</v>
      </c>
      <c r="DF7" s="38">
        <v>67.290000000000006</v>
      </c>
      <c r="DG7" s="38">
        <v>65.569999999999993</v>
      </c>
      <c r="DH7" s="38">
        <v>78.900000000000006</v>
      </c>
      <c r="DI7" s="38"/>
      <c r="DJ7" s="38"/>
      <c r="DK7" s="38"/>
      <c r="DL7" s="38"/>
      <c r="DM7" s="38"/>
      <c r="DN7" s="38"/>
      <c r="DO7" s="38"/>
      <c r="DP7" s="38"/>
      <c r="DQ7" s="38"/>
      <c r="DR7" s="38"/>
      <c r="DS7" s="38"/>
      <c r="DT7" s="38"/>
      <c r="DU7" s="38"/>
      <c r="DV7" s="38"/>
      <c r="DW7" s="38"/>
      <c r="DX7" s="38"/>
      <c r="DY7" s="38"/>
      <c r="DZ7" s="38"/>
      <c r="EA7" s="38"/>
      <c r="EB7" s="38"/>
      <c r="EC7" s="38"/>
      <c r="ED7" s="38"/>
      <c r="EE7" s="38" t="s">
        <v>105</v>
      </c>
      <c r="EF7" s="38" t="s">
        <v>105</v>
      </c>
      <c r="EG7" s="38" t="s">
        <v>105</v>
      </c>
      <c r="EH7" s="38" t="s">
        <v>105</v>
      </c>
      <c r="EI7" s="38" t="s">
        <v>105</v>
      </c>
      <c r="EJ7" s="38" t="s">
        <v>105</v>
      </c>
      <c r="EK7" s="38" t="s">
        <v>105</v>
      </c>
      <c r="EL7" s="38" t="s">
        <v>105</v>
      </c>
      <c r="EM7" s="38" t="s">
        <v>105</v>
      </c>
      <c r="EN7" s="38" t="s">
        <v>105</v>
      </c>
      <c r="EO7" s="38" t="s">
        <v>105</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US-I0283</cp:lastModifiedBy>
  <dcterms:modified xsi:type="dcterms:W3CDTF">2020-01-29T09:13:54Z</dcterms:modified>
</cp:coreProperties>
</file>