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
    </mc:Choice>
  </mc:AlternateContent>
  <workbookProtection workbookAlgorithmName="SHA-512" workbookHashValue="2YjNhDCzyYSTOUHREH6+vLLMJRMLk6UxxpWYWFzkqI6Zl61YOi/tFvSKp/OSeFlCI1FfWga+prgPSNr+oU6cuA==" workbookSaltValue="3h9depmiCA++ZKvRK1+5GA==" workbookSpinCount="100000" lockStructure="1"/>
  <bookViews>
    <workbookView xWindow="0" yWindow="0" windowWidth="15360" windowHeight="7632"/>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<sst xmlns="http://schemas.openxmlformats.org/spreadsheetml/2006/main" count="228" uniqueCount="114">
  <si>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</si>
  <si>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</si>
  <si>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</si>
  <si>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</si>
  <si>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</si>
  <si>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</si>
  <si>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</si>
  <si>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</si>
  <si>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</si>
  <si>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</si>
  <si>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</si>
  <si>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</si>
  <si>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</si>
  <si>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</si>
  <si>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</si>
  <si>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</si>
  <si>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</si>
  <si>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</si>
  <si>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</si>
  <si>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</si>
  <si>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</si>
  <si>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</si>
  <si>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</si>
  <si>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</si>
  <si>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</si>
  <si>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</si>
  <si>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</si>
  <si>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</si>
  <si>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</si>
  <si>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</si>
  <si>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</si>
  <si>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</si>
  <si>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</si>
  <si>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</si>
  <si>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</si>
  <si>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</si>
  <si>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</si>
  <si>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</si>
  <si>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</si>
  <si>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</si>
  <si>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</si>
  <si>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</si>
  <si>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</si>
  <si>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</si>
  <si>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</si>
  <si>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</si>
  <si>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</si>
  <si>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</si>
  <si>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</si>
  <si>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</si>
  <si>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</si>
  <si>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</si>
  <si>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</si>
  <si>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</si>
  <si>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</si>
  <si>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</si>
  <si>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</si>
  <si>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</si>
  <si>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</si>
  <si>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</si>
  <si>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</si>
  <si>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</si>
  <si>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</si>
  <si>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</si>
  <si>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</si>
  <si>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</si>
  <si>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</si>
  <si>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</si>
  <si>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</si>
  <si>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</si>
  <si>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</si>
  <si>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</si>
  <si>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</si>
  <si>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</si>
  <si>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</si>
  <si>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</si>
  <si>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</si>
  <si>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</si>
  <si>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</si>
  <si>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</si>
  <si>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</si>
  <si>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</si>
  <si>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</si>
  <si>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</si>
  <si>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</si>
  <si>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</si>
  <si>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</si>
  <si>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</si>
  <si>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</si>
  <si>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</si>
  <si>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</si>
  <si>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</si>
  <si>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</si>
  <si>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</si>
  <si>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</si>
  <si>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</si>
  <si>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</si>
  <si>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</si>
  <si>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</si>
  <si>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</si>
  <si>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</si>
  <si>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</si>
  <si>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</si>
  <si>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</si>
  <si>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</si>
  <si>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</si>
  <si>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</si>
  <si>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</si>
  <si>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</si>
  <si>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</si>
  <si>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</si>
  <si>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16年～19年が経過しております。平成30年度末時点において、大きな改修などが必要となる施設の劣化は生じておりませんが、今後老朽化により発生する改修経費も想定した計画的な老朽化対策に取り組んでまいります。</t>
    <rPh sb="1" eb="3">
      <t>キョウヨウ</t>
    </rPh>
    <rPh sb="3" eb="5">
      <t>カイシ</t>
    </rPh>
    <rPh sb="15" eb="17">
      <t>ケイカ</t>
    </rPh>
    <rPh sb="24" eb="26">
      <t>ヘイセイ</t>
    </rPh>
    <rPh sb="28" eb="30">
      <t>ネンド</t>
    </rPh>
    <rPh sb="30" eb="31">
      <t>マツ</t>
    </rPh>
    <rPh sb="31" eb="33">
      <t>ジテン</t>
    </rPh>
    <rPh sb="46" eb="48">
      <t>ヒツヨウ</t>
    </rPh>
    <rPh sb="51" eb="53">
      <t>シセツ</t>
    </rPh>
    <rPh sb="54" eb="56">
      <t>レッカ</t>
    </rPh>
    <rPh sb="57" eb="58">
      <t>ショウ</t>
    </rPh>
    <phoneticPr fontId="4"/>
  </si>
  <si>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</si>
  <si>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施設利用率は、平成30年度は類似団体より高い水準となっております。
　水洗化率は、類似団体より低い水準となっており、使用料収入の増加を図るためにも水洗化率向上の取り組みに努めてまいります。</t>
    <rPh sb="307" eb="309">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</si>
</sst>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6A-4CA3-8021-AC37305BD52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7A6A-4CA3-8021-AC37305BD52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44.44</c:v>
                </c:pt>
                <c:pt idx="1">
                  <c:v>44.44</c:v>
                </c:pt>
                <c:pt idx="2">
                  <c:v>44.44</c:v>
                </c:pt>
                <c:pt idx="3">
                  <c:v>44.44</c:v>
                </c:pt>
                <c:pt idx="4">
                  <c:v>100</c:v>
                </c:pt>
              </c:numCache>
            </c:numRef>
          </c:val>
          <c:extLst>
            <c:ext xmlns:c16="http://schemas.microsoft.com/office/drawing/2014/chart" uri="{C3380CC4-5D6E-409C-BE32-E72D297353CC}">
              <c16:uniqueId val="{00000000-5B88-4165-8BC5-D08CD35D8CA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37.270000000000003</c:v>
                </c:pt>
                <c:pt idx="1">
                  <c:v>37.14</c:v>
                </c:pt>
                <c:pt idx="2">
                  <c:v>40.53</c:v>
                </c:pt>
                <c:pt idx="3">
                  <c:v>40.67</c:v>
                </c:pt>
                <c:pt idx="4">
                  <c:v>48.01</c:v>
                </c:pt>
              </c:numCache>
            </c:numRef>
          </c:val>
          <c:smooth val="0"/>
          <c:extLst>
            <c:ext xmlns:c16="http://schemas.microsoft.com/office/drawing/2014/chart" uri="{C3380CC4-5D6E-409C-BE32-E72D297353CC}">
              <c16:uniqueId val="{00000001-5B88-4165-8BC5-D08CD35D8CA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76.77</c:v>
                </c:pt>
                <c:pt idx="1">
                  <c:v>76.290000000000006</c:v>
                </c:pt>
                <c:pt idx="2">
                  <c:v>79.349999999999994</c:v>
                </c:pt>
                <c:pt idx="3">
                  <c:v>78.650000000000006</c:v>
                </c:pt>
                <c:pt idx="4">
                  <c:v>76.400000000000006</c:v>
                </c:pt>
              </c:numCache>
            </c:numRef>
          </c:val>
          <c:extLst>
            <c:ext xmlns:c16="http://schemas.microsoft.com/office/drawing/2014/chart" uri="{C3380CC4-5D6E-409C-BE32-E72D297353CC}">
              <c16:uniqueId val="{00000000-906A-44B5-8EA4-D3E7569FC04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85.78</c:v>
                </c:pt>
                <c:pt idx="1">
                  <c:v>83.79</c:v>
                </c:pt>
                <c:pt idx="2">
                  <c:v>90.28</c:v>
                </c:pt>
                <c:pt idx="3">
                  <c:v>89.47</c:v>
                </c:pt>
                <c:pt idx="4">
                  <c:v>91.18</c:v>
                </c:pt>
              </c:numCache>
            </c:numRef>
          </c:val>
          <c:smooth val="0"/>
          <c:extLst>
            <c:ext xmlns:c16="http://schemas.microsoft.com/office/drawing/2014/chart" uri="{C3380CC4-5D6E-409C-BE32-E72D297353CC}">
              <c16:uniqueId val="{00000001-906A-44B5-8EA4-D3E7569FC04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67.37</c:v>
                </c:pt>
                <c:pt idx="1">
                  <c:v>65.02</c:v>
                </c:pt>
                <c:pt idx="2">
                  <c:v>80.44</c:v>
                </c:pt>
                <c:pt idx="3">
                  <c:v>99.26</c:v>
                </c:pt>
                <c:pt idx="4">
                  <c:v>98.99</c:v>
                </c:pt>
              </c:numCache>
            </c:numRef>
          </c:val>
          <c:extLst>
            <c:ext xmlns:c16="http://schemas.microsoft.com/office/drawing/2014/chart" uri="{C3380CC4-5D6E-409C-BE32-E72D297353CC}">
              <c16:uniqueId val="{00000000-3DF0-47BD-A874-74F0439EF7A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F0-47BD-A874-74F0439EF7A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7C-4BA5-BCD1-069281F65D0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7C-4BA5-BCD1-069281F65D0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2D-45F8-B43A-70BBC27DB36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2D-45F8-B43A-70BBC27DB36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1B-4593-A0C1-AE5C01B7B13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1B-4593-A0C1-AE5C01B7B13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47-4312-8E36-CDFB8FC5C65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47-4312-8E36-CDFB8FC5C65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1395.98</c:v>
                </c:pt>
                <c:pt idx="1">
                  <c:v>3081.77</c:v>
                </c:pt>
                <c:pt idx="2">
                  <c:v>1315.73</c:v>
                </c:pt>
                <c:pt idx="3" formatCode="#,##0.00;&quot;△&quot;#,##0.00">
                  <c:v>0</c:v>
                </c:pt>
                <c:pt idx="4" formatCode="#,##0.00;&quot;△&quot;#,##0.00">
                  <c:v>0</c:v>
                </c:pt>
              </c:numCache>
            </c:numRef>
          </c:val>
          <c:extLst>
            <c:ext xmlns:c16="http://schemas.microsoft.com/office/drawing/2014/chart" uri="{C3380CC4-5D6E-409C-BE32-E72D297353CC}">
              <c16:uniqueId val="{00000000-ED87-4294-82AF-960AF7A15F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1105.04</c:v>
                </c:pt>
                <c:pt idx="1">
                  <c:v>1403.1</c:v>
                </c:pt>
                <c:pt idx="2">
                  <c:v>776.75</c:v>
                </c:pt>
                <c:pt idx="3">
                  <c:v>438.26</c:v>
                </c:pt>
                <c:pt idx="4">
                  <c:v>506.14</c:v>
                </c:pt>
              </c:numCache>
            </c:numRef>
          </c:val>
          <c:smooth val="0"/>
          <c:extLst>
            <c:ext xmlns:c16="http://schemas.microsoft.com/office/drawing/2014/chart" uri="{C3380CC4-5D6E-409C-BE32-E72D297353CC}">
              <c16:uniqueId val="{00000001-ED87-4294-82AF-960AF7A15F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10.62</c:v>
                </c:pt>
                <c:pt idx="1">
                  <c:v>13.78</c:v>
                </c:pt>
                <c:pt idx="2">
                  <c:v>14.57</c:v>
                </c:pt>
                <c:pt idx="3">
                  <c:v>15.8</c:v>
                </c:pt>
                <c:pt idx="4">
                  <c:v>15.25</c:v>
                </c:pt>
              </c:numCache>
            </c:numRef>
          </c:val>
          <c:extLst>
            <c:ext xmlns:c16="http://schemas.microsoft.com/office/drawing/2014/chart" uri="{C3380CC4-5D6E-409C-BE32-E72D297353CC}">
              <c16:uniqueId val="{00000000-CD02-4D96-BDF6-F89F3ECB2D7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16.18</c:v>
                </c:pt>
                <c:pt idx="1">
                  <c:v>17.22</c:v>
                </c:pt>
                <c:pt idx="2">
                  <c:v>38.49</c:v>
                </c:pt>
                <c:pt idx="3">
                  <c:v>39.86</c:v>
                </c:pt>
                <c:pt idx="4">
                  <c:v>35.86</c:v>
                </c:pt>
              </c:numCache>
            </c:numRef>
          </c:val>
          <c:smooth val="0"/>
          <c:extLst>
            <c:ext xmlns:c16="http://schemas.microsoft.com/office/drawing/2014/chart" uri="{C3380CC4-5D6E-409C-BE32-E72D297353CC}">
              <c16:uniqueId val="{00000001-CD02-4D96-BDF6-F89F3ECB2D7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2083.63</c:v>
                </c:pt>
                <c:pt idx="1">
                  <c:v>1623.19</c:v>
                </c:pt>
                <c:pt idx="2">
                  <c:v>1568.79</c:v>
                </c:pt>
                <c:pt idx="3">
                  <c:v>1488.44</c:v>
                </c:pt>
                <c:pt idx="4">
                  <c:v>1572.78</c:v>
                </c:pt>
              </c:numCache>
            </c:numRef>
          </c:val>
          <c:extLst>
            <c:ext xmlns:c16="http://schemas.microsoft.com/office/drawing/2014/chart" uri="{C3380CC4-5D6E-409C-BE32-E72D297353CC}">
              <c16:uniqueId val="{00000000-59A5-4FC6-A6D0-D0B8623C9DB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1021.89</c:v>
                </c:pt>
                <c:pt idx="1">
                  <c:v>1000.83</c:v>
                </c:pt>
                <c:pt idx="2">
                  <c:v>479.21</c:v>
                </c:pt>
                <c:pt idx="3">
                  <c:v>451.49</c:v>
                </c:pt>
                <c:pt idx="4">
                  <c:v>448.63</c:v>
                </c:pt>
              </c:numCache>
            </c:numRef>
          </c:val>
          <c:smooth val="0"/>
          <c:extLst>
            <c:ext xmlns:c16="http://schemas.microsoft.com/office/drawing/2014/chart" uri="{C3380CC4-5D6E-409C-BE32-E72D297353CC}">
              <c16:uniqueId val="{00000001-59A5-4FC6-A6D0-D0B8623C9DB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X22" zoomScaleNormal="100" workbookViewId="0">
      <selection activeCell="CF32" sqref="CF3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和歌山県　田辺市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林業集落排水</v>
      </c>
      <c r="Q8" s="71"/>
      <c r="R8" s="71"/>
      <c r="S8" s="71"/>
      <c r="T8" s="71"/>
      <c r="U8" s="71"/>
      <c r="V8" s="71"/>
      <c r="W8" s="71" t="str">
        <f>データ!L6</f>
        <v>G2</v>
      </c>
      <c r="X8" s="71"/>
      <c r="Y8" s="71"/>
      <c r="Z8" s="71"/>
      <c r="AA8" s="71"/>
      <c r="AB8" s="71"/>
      <c r="AC8" s="71"/>
      <c r="AD8" s="72" t="str">
        <f>データ!$M$6</f>
        <v>非設置</v>
      </c>
      <c r="AE8" s="72"/>
      <c r="AF8" s="72"/>
      <c r="AG8" s="72"/>
      <c r="AH8" s="72"/>
      <c r="AI8" s="72"/>
      <c r="AJ8" s="72"/>
      <c r="AK8" s="3"/>
      <c r="AL8" s="68">
        <f>データ!S6</f>
        <v>74250</v>
      </c>
      <c r="AM8" s="68"/>
      <c r="AN8" s="68"/>
      <c r="AO8" s="68"/>
      <c r="AP8" s="68"/>
      <c r="AQ8" s="68"/>
      <c r="AR8" s="68"/>
      <c r="AS8" s="68"/>
      <c r="AT8" s="67">
        <f>データ!T6</f>
        <v>1026.9100000000001</v>
      </c>
      <c r="AU8" s="67"/>
      <c r="AV8" s="67"/>
      <c r="AW8" s="67"/>
      <c r="AX8" s="67"/>
      <c r="AY8" s="67"/>
      <c r="AZ8" s="67"/>
      <c r="BA8" s="67"/>
      <c r="BB8" s="67">
        <f>データ!U6</f>
        <v>72.3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0.12</v>
      </c>
      <c r="Q10" s="67"/>
      <c r="R10" s="67"/>
      <c r="S10" s="67"/>
      <c r="T10" s="67"/>
      <c r="U10" s="67"/>
      <c r="V10" s="67"/>
      <c r="W10" s="67">
        <f>データ!Q6</f>
        <v>100</v>
      </c>
      <c r="X10" s="67"/>
      <c r="Y10" s="67"/>
      <c r="Z10" s="67"/>
      <c r="AA10" s="67"/>
      <c r="AB10" s="67"/>
      <c r="AC10" s="67"/>
      <c r="AD10" s="68">
        <f>データ!R6</f>
        <v>4610</v>
      </c>
      <c r="AE10" s="68"/>
      <c r="AF10" s="68"/>
      <c r="AG10" s="68"/>
      <c r="AH10" s="68"/>
      <c r="AI10" s="68"/>
      <c r="AJ10" s="68"/>
      <c r="AK10" s="2"/>
      <c r="AL10" s="68">
        <f>データ!V6</f>
        <v>89</v>
      </c>
      <c r="AM10" s="68"/>
      <c r="AN10" s="68"/>
      <c r="AO10" s="68"/>
      <c r="AP10" s="68"/>
      <c r="AQ10" s="68"/>
      <c r="AR10" s="68"/>
      <c r="AS10" s="68"/>
      <c r="AT10" s="67">
        <f>データ!W6</f>
        <v>0.04</v>
      </c>
      <c r="AU10" s="67"/>
      <c r="AV10" s="67"/>
      <c r="AW10" s="67"/>
      <c r="AX10" s="67"/>
      <c r="AY10" s="67"/>
      <c r="AZ10" s="67"/>
      <c r="BA10" s="67"/>
      <c r="BB10" s="67">
        <f>データ!X6</f>
        <v>2225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【537.63】</v>
      </c>
      <c r="I86" s="26" t="str">
        <f>データ!CA6</f>
        <v>【35.31】</v>
      </c>
      <c r="J86" s="26" t="str">
        <f>データ!CL6</f>
        <v>【453.83】</v>
      </c>
      <c r="K86" s="26" t="str">
        <f>データ!CW6</f>
        <v>【48.17】</v>
      </c>
      <c r="L86" s="26" t="str">
        <f>データ!DH6</f>
        <v>【90.38】</v>
      </c>
      <c r="M86" s="26" t="s">
        <v>44</v>
      </c>
      <c r="N86" s="26" t="s">
        <v>43</v>
      </c>
      <c r="O86" s="26" t="str">
        <f>データ!EO6</f>
        <v>【0.00】</v>
      </c>
    </row>
  </sheetData>
  <sheetProtection algorithmName="SHA-512" hashValue="Z6o2aJceNmvzAOceFfZLP9DSWyClsjUFdPFTbtLTXVJYIUCUe4m0Ix6+9am37mmTIaMMYcn99s8l9shG6/sPgQ==" saltValue="F9aiJg9vIlQBmEZBv5kne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302066</v>
      </c>
      <c r="D6" s="33">
        <f t="shared" si="3"/>
        <v>47</v>
      </c>
      <c r="E6" s="33">
        <f t="shared" si="3"/>
        <v>17</v>
      </c>
      <c r="F6" s="33">
        <f t="shared" si="3"/>
        <v>7</v>
      </c>
      <c r="G6" s="33">
        <f t="shared" si="3"/>
        <v>0</v>
      </c>
      <c r="H6" s="33" t="str">
        <f t="shared" si="3"/>
        <v>和歌山県　田辺市</v>
      </c>
      <c r="I6" s="33" t="str">
        <f t="shared" si="3"/>
        <v>法非適用</v>
      </c>
      <c r="J6" s="33" t="str">
        <f t="shared" si="3"/>
        <v>下水道事業</v>
      </c>
      <c r="K6" s="33" t="str">
        <f t="shared" si="3"/>
        <v>林業集落排水</v>
      </c>
      <c r="L6" s="33" t="str">
        <f t="shared" si="3"/>
        <v>G2</v>
      </c>
      <c r="M6" s="33" t="str">
        <f t="shared" si="3"/>
        <v>非設置</v>
      </c>
      <c r="N6" s="34" t="str">
        <f t="shared" si="3"/>
        <v>-</v>
      </c>
      <c r="O6" s="34" t="str">
        <f t="shared" si="3"/>
        <v>該当数値なし</v>
      </c>
      <c r="P6" s="34">
        <f t="shared" si="3"/>
        <v>0.12</v>
      </c>
      <c r="Q6" s="34">
        <f t="shared" si="3"/>
        <v>100</v>
      </c>
      <c r="R6" s="34">
        <f t="shared" si="3"/>
        <v>4610</v>
      </c>
      <c r="S6" s="34">
        <f t="shared" si="3"/>
        <v>74250</v>
      </c>
      <c r="T6" s="34">
        <f t="shared" si="3"/>
        <v>1026.9100000000001</v>
      </c>
      <c r="U6" s="34">
        <f t="shared" si="3"/>
        <v>72.3</v>
      </c>
      <c r="V6" s="34">
        <f t="shared" si="3"/>
        <v>89</v>
      </c>
      <c r="W6" s="34">
        <f t="shared" si="3"/>
        <v>0.04</v>
      </c>
      <c r="X6" s="34">
        <f t="shared" si="3"/>
        <v>2225</v>
      </c>
      <c r="Y6" s="35">
        <f>IF(Y7="",NA(),Y7)</f>
        <v>67.37</v>
      </c>
      <c r="Z6" s="35">
        <f t="shared" ref="Z6:AH6" si="4">IF(Z7="",NA(),Z7)</f>
        <v>65.02</v>
      </c>
      <c r="AA6" s="35">
        <f t="shared" si="4"/>
        <v>80.44</v>
      </c>
      <c r="AB6" s="35">
        <f t="shared" si="4"/>
        <v>99.26</v>
      </c>
      <c r="AC6" s="35">
        <f t="shared" si="4"/>
        <v>98.99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1395.98</v>
      </c>
      <c r="BG6" s="35">
        <f t="shared" ref="BG6:BO6" si="7">IF(BG7="",NA(),BG7)</f>
        <v>3081.77</v>
      </c>
      <c r="BH6" s="35">
        <f t="shared" si="7"/>
        <v>1315.73</v>
      </c>
      <c r="BI6" s="34">
        <f t="shared" si="7"/>
        <v>0</v>
      </c>
      <c r="BJ6" s="34">
        <f t="shared" si="7"/>
        <v>0</v>
      </c>
      <c r="BK6" s="35">
        <f t="shared" si="7"/>
        <v>1105.04</v>
      </c>
      <c r="BL6" s="35">
        <f t="shared" si="7"/>
        <v>1403.1</v>
      </c>
      <c r="BM6" s="35">
        <f t="shared" si="7"/>
        <v>776.75</v>
      </c>
      <c r="BN6" s="35">
        <f t="shared" si="7"/>
        <v>438.26</v>
      </c>
      <c r="BO6" s="35">
        <f t="shared" si="7"/>
        <v>506.14</v>
      </c>
      <c r="BP6" s="34" t="str">
        <f>IF(BP7="","",IF(BP7="-","【-】","【"&amp;SUBSTITUTE(TEXT(BP7,"#,##0.00"),"-","△")&amp;"】"))</f>
        <v>【537.63】</v>
      </c>
      <c r="BQ6" s="35">
        <f>IF(BQ7="",NA(),BQ7)</f>
        <v>10.62</v>
      </c>
      <c r="BR6" s="35">
        <f t="shared" ref="BR6:BZ6" si="8">IF(BR7="",NA(),BR7)</f>
        <v>13.78</v>
      </c>
      <c r="BS6" s="35">
        <f t="shared" si="8"/>
        <v>14.57</v>
      </c>
      <c r="BT6" s="35">
        <f t="shared" si="8"/>
        <v>15.8</v>
      </c>
      <c r="BU6" s="35">
        <f t="shared" si="8"/>
        <v>15.25</v>
      </c>
      <c r="BV6" s="35">
        <f t="shared" si="8"/>
        <v>16.18</v>
      </c>
      <c r="BW6" s="35">
        <f t="shared" si="8"/>
        <v>17.22</v>
      </c>
      <c r="BX6" s="35">
        <f t="shared" si="8"/>
        <v>38.49</v>
      </c>
      <c r="BY6" s="35">
        <f t="shared" si="8"/>
        <v>39.86</v>
      </c>
      <c r="BZ6" s="35">
        <f t="shared" si="8"/>
        <v>35.86</v>
      </c>
      <c r="CA6" s="34" t="str">
        <f>IF(CA7="","",IF(CA7="-","【-】","【"&amp;SUBSTITUTE(TEXT(CA7,"#,##0.00"),"-","△")&amp;"】"))</f>
        <v>【35.31】</v>
      </c>
      <c r="CB6" s="35">
        <f>IF(CB7="",NA(),CB7)</f>
        <v>2083.63</v>
      </c>
      <c r="CC6" s="35">
        <f t="shared" ref="CC6:CK6" si="9">IF(CC7="",NA(),CC7)</f>
        <v>1623.19</v>
      </c>
      <c r="CD6" s="35">
        <f t="shared" si="9"/>
        <v>1568.79</v>
      </c>
      <c r="CE6" s="35">
        <f t="shared" si="9"/>
        <v>1488.44</v>
      </c>
      <c r="CF6" s="35">
        <f t="shared" si="9"/>
        <v>1572.78</v>
      </c>
      <c r="CG6" s="35">
        <f t="shared" si="9"/>
        <v>1021.89</v>
      </c>
      <c r="CH6" s="35">
        <f t="shared" si="9"/>
        <v>1000.83</v>
      </c>
      <c r="CI6" s="35">
        <f t="shared" si="9"/>
        <v>479.21</v>
      </c>
      <c r="CJ6" s="35">
        <f t="shared" si="9"/>
        <v>451.49</v>
      </c>
      <c r="CK6" s="35">
        <f t="shared" si="9"/>
        <v>448.63</v>
      </c>
      <c r="CL6" s="34" t="str">
        <f>IF(CL7="","",IF(CL7="-","【-】","【"&amp;SUBSTITUTE(TEXT(CL7,"#,##0.00"),"-","△")&amp;"】"))</f>
        <v>【453.83】</v>
      </c>
      <c r="CM6" s="35">
        <f>IF(CM7="",NA(),CM7)</f>
        <v>44.44</v>
      </c>
      <c r="CN6" s="35">
        <f t="shared" ref="CN6:CV6" si="10">IF(CN7="",NA(),CN7)</f>
        <v>44.44</v>
      </c>
      <c r="CO6" s="35">
        <f t="shared" si="10"/>
        <v>44.44</v>
      </c>
      <c r="CP6" s="35">
        <f t="shared" si="10"/>
        <v>44.44</v>
      </c>
      <c r="CQ6" s="35">
        <f t="shared" si="10"/>
        <v>100</v>
      </c>
      <c r="CR6" s="35">
        <f t="shared" si="10"/>
        <v>37.270000000000003</v>
      </c>
      <c r="CS6" s="35">
        <f t="shared" si="10"/>
        <v>37.14</v>
      </c>
      <c r="CT6" s="35">
        <f t="shared" si="10"/>
        <v>40.53</v>
      </c>
      <c r="CU6" s="35">
        <f t="shared" si="10"/>
        <v>40.67</v>
      </c>
      <c r="CV6" s="35">
        <f t="shared" si="10"/>
        <v>48.01</v>
      </c>
      <c r="CW6" s="34" t="str">
        <f>IF(CW7="","",IF(CW7="-","【-】","【"&amp;SUBSTITUTE(TEXT(CW7,"#,##0.00"),"-","△")&amp;"】"))</f>
        <v>【48.17】</v>
      </c>
      <c r="CX6" s="35">
        <f>IF(CX7="",NA(),CX7)</f>
        <v>76.77</v>
      </c>
      <c r="CY6" s="35">
        <f t="shared" ref="CY6:DG6" si="11">IF(CY7="",NA(),CY7)</f>
        <v>76.290000000000006</v>
      </c>
      <c r="CZ6" s="35">
        <f t="shared" si="11"/>
        <v>79.349999999999994</v>
      </c>
      <c r="DA6" s="35">
        <f t="shared" si="11"/>
        <v>78.650000000000006</v>
      </c>
      <c r="DB6" s="35">
        <f t="shared" si="11"/>
        <v>76.400000000000006</v>
      </c>
      <c r="DC6" s="35">
        <f t="shared" si="11"/>
        <v>85.78</v>
      </c>
      <c r="DD6" s="35">
        <f t="shared" si="11"/>
        <v>83.79</v>
      </c>
      <c r="DE6" s="35">
        <f t="shared" si="11"/>
        <v>90.28</v>
      </c>
      <c r="DF6" s="35">
        <f t="shared" si="11"/>
        <v>89.47</v>
      </c>
      <c r="DG6" s="35">
        <f t="shared" si="11"/>
        <v>91.18</v>
      </c>
      <c r="DH6" s="34" t="str">
        <f>IF(DH7="","",IF(DH7="-","【-】","【"&amp;SUBSTITUTE(TEXT(DH7,"#,##0.00"),"-","△")&amp;"】"))</f>
        <v>【90.38】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0.02</v>
      </c>
      <c r="EM6" s="34">
        <f t="shared" si="14"/>
        <v>0</v>
      </c>
      <c r="EN6" s="34">
        <f t="shared" si="14"/>
        <v>0</v>
      </c>
      <c r="EO6" s="34" t="str">
        <f>IF(EO7="","",IF(EO7="-","【-】","【"&amp;SUBSTITUTE(TEXT(EO7,"#,##0.00"),"-","△")&amp;"】"))</f>
        <v>【0.00】</v>
      </c>
    </row>
    <row r="7" spans="1:145" s="36" customFormat="1" x14ac:dyDescent="0.2">
      <c r="A7" s="28"/>
      <c r="B7" s="37">
        <v>2018</v>
      </c>
      <c r="C7" s="37">
        <v>302066</v>
      </c>
      <c r="D7" s="37">
        <v>47</v>
      </c>
      <c r="E7" s="37">
        <v>17</v>
      </c>
      <c r="F7" s="37">
        <v>7</v>
      </c>
      <c r="G7" s="37">
        <v>0</v>
      </c>
      <c r="H7" s="37" t="s">
        <v>98</v>
      </c>
      <c r="I7" s="37" t="s">
        <v>99</v>
      </c>
      <c r="J7" s="37" t="s">
        <v>100</v>
      </c>
      <c r="K7" s="37" t="s">
        <v>101</v>
      </c>
      <c r="L7" s="37" t="s">
        <v>102</v>
      </c>
      <c r="M7" s="37" t="s">
        <v>103</v>
      </c>
      <c r="N7" s="38" t="s">
        <v>104</v>
      </c>
      <c r="O7" s="38" t="s">
        <v>105</v>
      </c>
      <c r="P7" s="38">
        <v>0.12</v>
      </c>
      <c r="Q7" s="38">
        <v>100</v>
      </c>
      <c r="R7" s="38">
        <v>4610</v>
      </c>
      <c r="S7" s="38">
        <v>74250</v>
      </c>
      <c r="T7" s="38">
        <v>1026.9100000000001</v>
      </c>
      <c r="U7" s="38">
        <v>72.3</v>
      </c>
      <c r="V7" s="38">
        <v>89</v>
      </c>
      <c r="W7" s="38">
        <v>0.04</v>
      </c>
      <c r="X7" s="38">
        <v>2225</v>
      </c>
      <c r="Y7" s="38">
        <v>67.37</v>
      </c>
      <c r="Z7" s="38">
        <v>65.02</v>
      </c>
      <c r="AA7" s="38">
        <v>80.44</v>
      </c>
      <c r="AB7" s="38">
        <v>99.26</v>
      </c>
      <c r="AC7" s="38">
        <v>98.99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1395.98</v>
      </c>
      <c r="BG7" s="38">
        <v>3081.77</v>
      </c>
      <c r="BH7" s="38">
        <v>1315.73</v>
      </c>
      <c r="BI7" s="38">
        <v>0</v>
      </c>
      <c r="BJ7" s="38">
        <v>0</v>
      </c>
      <c r="BK7" s="38">
        <v>1105.04</v>
      </c>
      <c r="BL7" s="38">
        <v>1403.1</v>
      </c>
      <c r="BM7" s="38">
        <v>776.75</v>
      </c>
      <c r="BN7" s="38">
        <v>438.26</v>
      </c>
      <c r="BO7" s="38">
        <v>506.14</v>
      </c>
      <c r="BP7" s="38">
        <v>537.63</v>
      </c>
      <c r="BQ7" s="38">
        <v>10.62</v>
      </c>
      <c r="BR7" s="38">
        <v>13.78</v>
      </c>
      <c r="BS7" s="38">
        <v>14.57</v>
      </c>
      <c r="BT7" s="38">
        <v>15.8</v>
      </c>
      <c r="BU7" s="38">
        <v>15.25</v>
      </c>
      <c r="BV7" s="38">
        <v>16.18</v>
      </c>
      <c r="BW7" s="38">
        <v>17.22</v>
      </c>
      <c r="BX7" s="38">
        <v>38.49</v>
      </c>
      <c r="BY7" s="38">
        <v>39.86</v>
      </c>
      <c r="BZ7" s="38">
        <v>35.86</v>
      </c>
      <c r="CA7" s="38">
        <v>35.31</v>
      </c>
      <c r="CB7" s="38">
        <v>2083.63</v>
      </c>
      <c r="CC7" s="38">
        <v>1623.19</v>
      </c>
      <c r="CD7" s="38">
        <v>1568.79</v>
      </c>
      <c r="CE7" s="38">
        <v>1488.44</v>
      </c>
      <c r="CF7" s="38">
        <v>1572.78</v>
      </c>
      <c r="CG7" s="38">
        <v>1021.89</v>
      </c>
      <c r="CH7" s="38">
        <v>1000.83</v>
      </c>
      <c r="CI7" s="38">
        <v>479.21</v>
      </c>
      <c r="CJ7" s="38">
        <v>451.49</v>
      </c>
      <c r="CK7" s="38">
        <v>448.63</v>
      </c>
      <c r="CL7" s="38">
        <v>453.83</v>
      </c>
      <c r="CM7" s="38">
        <v>44.44</v>
      </c>
      <c r="CN7" s="38">
        <v>44.44</v>
      </c>
      <c r="CO7" s="38">
        <v>44.44</v>
      </c>
      <c r="CP7" s="38">
        <v>44.44</v>
      </c>
      <c r="CQ7" s="38">
        <v>100</v>
      </c>
      <c r="CR7" s="38">
        <v>37.270000000000003</v>
      </c>
      <c r="CS7" s="38">
        <v>37.14</v>
      </c>
      <c r="CT7" s="38">
        <v>40.53</v>
      </c>
      <c r="CU7" s="38">
        <v>40.67</v>
      </c>
      <c r="CV7" s="38">
        <v>48.01</v>
      </c>
      <c r="CW7" s="38">
        <v>48.17</v>
      </c>
      <c r="CX7" s="38">
        <v>76.77</v>
      </c>
      <c r="CY7" s="38">
        <v>76.290000000000006</v>
      </c>
      <c r="CZ7" s="38">
        <v>79.349999999999994</v>
      </c>
      <c r="DA7" s="38">
        <v>78.650000000000006</v>
      </c>
      <c r="DB7" s="38">
        <v>76.400000000000006</v>
      </c>
      <c r="DC7" s="38">
        <v>85.78</v>
      </c>
      <c r="DD7" s="38">
        <v>83.79</v>
      </c>
      <c r="DE7" s="38">
        <v>90.28</v>
      </c>
      <c r="DF7" s="38">
        <v>89.47</v>
      </c>
      <c r="DG7" s="38">
        <v>91.18</v>
      </c>
      <c r="DH7" s="38">
        <v>90.38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0.02</v>
      </c>
      <c r="EM7" s="38">
        <v>0</v>
      </c>
      <c r="EN7" s="38">
        <v>0</v>
      </c>
      <c r="EO7" s="38">
        <v>0</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US-G0274</dc:creator>
  <cp:lastModifiedBy>Windows ユーザー</cp:lastModifiedBy>
  <cp:lastPrinted>2020-02-12T07:11:48Z</cp:lastPrinted>
  <dcterms:created xsi:type="dcterms:W3CDTF">2020-02-12T07:20:31Z</dcterms:created>
  <dcterms:modified xsi:type="dcterms:W3CDTF">2020-02-12T07:20:32Z</dcterms:modified>
</cp:coreProperties>
</file>