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0.予算＆決算\Ｈ３１（Ｒ１）\02.決算\20200204駐車場経営比較分析表\【各課依頼】【経営比較分析表】2019_302066_47_175_000\"/>
    </mc:Choice>
  </mc:AlternateContent>
  <workbookProtection workbookAlgorithmName="SHA-512" workbookHashValue="FuFdzKj35vTcEo1GvZGVDfh1/DJlD80GZITH6rbe6PzloMa0TfB1sxqrHUKjaQ9XDSIpXw11fdEsHWtHfrS8pw==" workbookSaltValue="G+VdM7RtOTKS/lUqQnjM2A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BZ76" i="4"/>
  <c r="HJ30" i="4"/>
  <c r="CS30" i="4"/>
  <c r="MA51" i="4"/>
  <c r="C11" i="5"/>
  <c r="D11" i="5"/>
  <c r="E11" i="5"/>
  <c r="B11" i="5"/>
  <c r="BK76" i="4" l="1"/>
  <c r="LH51" i="4"/>
  <c r="LT76" i="4"/>
  <c r="LH30" i="4"/>
  <c r="GQ30" i="4"/>
  <c r="GQ51" i="4"/>
  <c r="BZ30" i="4"/>
  <c r="IE76" i="4"/>
  <c r="BZ51" i="4"/>
  <c r="BG30" i="4"/>
  <c r="KO51" i="4"/>
  <c r="HP76" i="4"/>
  <c r="AV76" i="4"/>
  <c r="KO30" i="4"/>
  <c r="BG51" i="4"/>
  <c r="LE76" i="4"/>
  <c r="FX51" i="4"/>
  <c r="FX30" i="4"/>
  <c r="KP76" i="4"/>
  <c r="FE51" i="4"/>
  <c r="HA76" i="4"/>
  <c r="AN51" i="4"/>
  <c r="FE30" i="4"/>
  <c r="AN30" i="4"/>
  <c r="JV30" i="4"/>
  <c r="AG76" i="4"/>
  <c r="JV51" i="4"/>
  <c r="KA76" i="4"/>
  <c r="EL51" i="4"/>
  <c r="JC30" i="4"/>
  <c r="GL76" i="4"/>
  <c r="EL30" i="4"/>
  <c r="U30" i="4"/>
  <c r="JC51" i="4"/>
  <c r="U51" i="4"/>
  <c r="R76" i="4"/>
</calcChain>
</file>

<file path=xl/sharedStrings.xml><?xml version="1.0" encoding="utf-8"?>
<sst xmlns="http://schemas.openxmlformats.org/spreadsheetml/2006/main" count="278" uniqueCount="163">
  <si>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</si>
  <si>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</si>
  <si>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</si>
  <si>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</si>
  <si>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</si>
  <si>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</si>
  <si>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</si>
  <si>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</si>
  <si>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</si>
  <si>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</si>
  <si>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</si>
  <si>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</si>
  <si>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</si>
  <si>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</si>
  <si>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</si>
  <si>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</si>
  <si>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</si>
  <si>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</si>
  <si>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</si>
  <si>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</si>
  <si>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</si>
  <si>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</si>
  <si>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</si>
  <si>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</si>
  <si>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</si>
  <si>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</si>
  <si>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</si>
  <si>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</si>
  <si>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</si>
  <si>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</si>
  <si>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</si>
  <si>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</si>
  <si>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</si>
  <si>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</si>
  <si>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</si>
  <si>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</si>
  <si>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</si>
  <si>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</si>
  <si>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</si>
  <si>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</si>
  <si>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</si>
  <si>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</si>
  <si>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</si>
  <si>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</si>
  <si>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</si>
  <si>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</si>
  <si>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</si>
  <si>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</si>
  <si>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</si>
  <si>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</si>
  <si>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</si>
  <si>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</si>
  <si>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</si>
  <si>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</si>
  <si>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</si>
  <si>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</si>
  <si>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</si>
  <si>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</si>
  <si>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</si>
  <si>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</si>
  <si>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</si>
  <si>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</si>
  <si>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</si>
  <si>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</si>
  <si>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</si>
  <si>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</si>
  <si>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</si>
  <si>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</si>
  <si>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</si>
  <si>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</si>
  <si>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</si>
  <si>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</si>
  <si>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</si>
  <si>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</si>
  <si>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</si>
  <si>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</si>
  <si>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</si>
  <si>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</si>
  <si>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</si>
  <si>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</si>
  <si>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</si>
  <si>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</si>
  <si>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</si>
  <si>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</si>
  <si>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</si>
  <si>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</si>
  <si>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</si>
  <si>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</si>
  <si>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</si>
  <si>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</si>
  <si>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</si>
  <si>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</si>
  <si>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</si>
  <si>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</si>
  <si>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</si>
  <si>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</si>
  <si>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</si>
  <si>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</si>
  <si>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</si>
  <si>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</si>
  <si>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</si>
  <si>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</si>
  <si>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</si>
  <si>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</si>
  <si>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</si>
  <si>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</si>
  <si>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</si>
  <si>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</si>
  <si>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</si>
  <si>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</si>
  <si>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</si>
  <si>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</si>
  <si>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</si>
  <si>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</si>
  <si>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</si>
  <si>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</si>
  <si>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</si>
  <si>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</si>
  <si>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</si>
  <si>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</si>
  <si>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</si>
  <si>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</si>
  <si>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</si>
  <si>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</si>
  <si>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</si>
  <si>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</si>
  <si>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</si>
  <si>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</si>
  <si>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</si>
  <si>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</si>
  <si>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</si>
  <si>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</si>
  <si>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当該値(N-2)</t>
    <phoneticPr fontId="5"/>
  </si>
  <si>
    <t>当該値(N-1)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</si>
  <si>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</si>
  <si>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</si>
  <si>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</si>
  <si>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</si>
  <si>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</si>
  <si>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</si>
  <si>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</si>
  <si>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和歌山県　田辺市</t>
  </si>
  <si>
    <t>扇ヶ浜海岸駐車場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</si>
  <si>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</si>
  <si>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</si>
  <si>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</si>
  <si>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</si>
  <si>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</si>
  <si>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</si>
  <si>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</si>
  <si>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</si>
  <si>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</si>
  <si>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</si>
  <si>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</si>
  <si>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</si>
  <si>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</si>
  <si>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</si>
  <si>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</si>
  <si>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</si>
  <si>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駐車場整備時の起債償還により収益的収支は赤字となっており、起債償還が終了する令和６年度頃まではこの状況が続くものと見込まれます。</t>
    <phoneticPr fontId="5"/>
  </si>
  <si>
    <t>駐車場整備後15年以上が経過しており、平成25年度には管制機器の更新を行っています。
近い将来、管制機器の再更新が見込まれるため、計画的に更新を行ってまいります。</t>
    <phoneticPr fontId="5"/>
  </si>
  <si>
    <t>当駐車場の利用者については、近接する紀南文化会館や扇ヶ浜公園利用者、夏場における扇ヶ浜海水浴場への来場者が主となっており、年間を通して稼働率が高い状況となっております。
今後は、隣接地に建設中の新武道館や扇ヶ浜海岸の再整備等に伴い、利用者の増加が期待されています。</t>
    <phoneticPr fontId="5"/>
  </si>
  <si>
    <t>起債償還が終了する令和６年度頃までは引き続き厳しい経営状態が続くと見込まれるものの、新武道館や扇ヶ浜海岸の再整備等に伴い、収益の増加が見込まれています。
今後も引き続き、健全な駐車場経営に努めてまいります。</t>
    <rPh sb="58" eb="59">
      <t>トモナ</t>
    </rPh>
    <rPh sb="67" eb="69">
      <t>ミコ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</si>
</sst>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274.10000000000002</c:v>
                </c:pt>
                <c:pt idx="1">
                  <c:v>293.2</c:v>
                </c:pt>
                <c:pt idx="2">
                  <c:v>94</c:v>
                </c:pt>
                <c:pt idx="3">
                  <c:v>87.1</c:v>
                </c:pt>
                <c:pt idx="4">
                  <c:v>85.8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E-40BF-BB76-B11B499C5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443.6</c:v>
                </c:pt>
                <c:pt idx="1">
                  <c:v>355.6</c:v>
                </c:pt>
                <c:pt idx="2">
                  <c:v>358.6</c:v>
                </c:pt>
                <c:pt idx="3">
                  <c:v>464.8</c:v>
                </c:pt>
                <c:pt idx="4">
                  <c:v>1721.5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E-40BF-BB76-B11B499C5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387.6</c:v>
                </c:pt>
                <c:pt idx="3">
                  <c:v>338.5</c:v>
                </c:pt>
                <c:pt idx="4">
                  <c:v>286.2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91-4983-9891-7E82B8276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85.4</c:v>
                </c:pt>
                <c:pt idx="1">
                  <c:v>69.900000000000006</c:v>
                </c:pt>
                <c:pt idx="2">
                  <c:v>59.6</c:v>
                </c:pt>
                <c:pt idx="3">
                  <c:v>51.8</c:v>
                </c:pt>
                <c:pt idx="4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1-4983-9891-7E82B8276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6BA-4F8A-B11C-67CE72084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A-4F8A-B11C-67CE72084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A83-43B6-864F-915F85CB7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3-43B6-864F-915F85CB7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0E-4F1B-A0D8-1DE7BFDA8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2.2999999999999998</c:v>
                </c:pt>
                <c:pt idx="1">
                  <c:v>2.7</c:v>
                </c:pt>
                <c:pt idx="2">
                  <c:v>2.2999999999999998</c:v>
                </c:pt>
                <c:pt idx="3">
                  <c:v>9.6999999999999993</c:v>
                </c:pt>
                <c:pt idx="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E-4F1B-A0D8-1DE7BFDA8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E1-4E73-8997-95AF38002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54</c:v>
                </c:pt>
                <c:pt idx="2">
                  <c:v>33</c:v>
                </c:pt>
                <c:pt idx="3">
                  <c:v>14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1-4E73-8997-95AF38002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165.5</c:v>
                </c:pt>
                <c:pt idx="1">
                  <c:v>165.7</c:v>
                </c:pt>
                <c:pt idx="2">
                  <c:v>168.8</c:v>
                </c:pt>
                <c:pt idx="3">
                  <c:v>171</c:v>
                </c:pt>
                <c:pt idx="4">
                  <c:v>162.30000000000001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5F-4B25-B5CD-0D160AE40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154.1</c:v>
                </c:pt>
                <c:pt idx="1">
                  <c:v>151.6</c:v>
                </c:pt>
                <c:pt idx="2">
                  <c:v>151.19999999999999</c:v>
                </c:pt>
                <c:pt idx="3">
                  <c:v>159.69999999999999</c:v>
                </c:pt>
                <c:pt idx="4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F-4B25-B5CD-0D160AE40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63</c:v>
                </c:pt>
                <c:pt idx="1">
                  <c:v>65.5</c:v>
                </c:pt>
                <c:pt idx="2">
                  <c:v>63</c:v>
                </c:pt>
                <c:pt idx="3">
                  <c:v>58.1</c:v>
                </c:pt>
                <c:pt idx="4">
                  <c:v>60.2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36-462E-B41C-D9DB94EF0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33.4</c:v>
                </c:pt>
                <c:pt idx="1">
                  <c:v>32.299999999999997</c:v>
                </c:pt>
                <c:pt idx="2">
                  <c:v>22.3</c:v>
                </c:pt>
                <c:pt idx="3">
                  <c:v>33.6</c:v>
                </c:pt>
                <c:pt idx="4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6-462E-B41C-D9DB94EF0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9125</c:v>
                </c:pt>
                <c:pt idx="1">
                  <c:v>8541</c:v>
                </c:pt>
                <c:pt idx="2">
                  <c:v>8704</c:v>
                </c:pt>
                <c:pt idx="3">
                  <c:v>7648</c:v>
                </c:pt>
                <c:pt idx="4">
                  <c:v>7548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2-4A69-B535-D4BB676C6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9663</c:v>
                </c:pt>
                <c:pt idx="1">
                  <c:v>9019</c:v>
                </c:pt>
                <c:pt idx="2">
                  <c:v>8406</c:v>
                </c:pt>
                <c:pt idx="3">
                  <c:v>7531</c:v>
                </c:pt>
                <c:pt idx="4">
                  <c:v>8442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2-4A69-B535-D4BB676C6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HL1" zoomScale="70" zoomScaleNormal="70" zoomScaleSheetLayoutView="70" workbookViewId="0">
      <selection activeCell="NY25" sqref="NY25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和歌山県田辺市　扇ヶ浜海岸駐車場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公共施設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10706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149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17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414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500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導入なし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159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データ!$B$11</f>
        <v>H27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データ!$C$11</f>
        <v>H28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データ!$D$11</f>
        <v>H29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データ!$E$11</f>
        <v>H30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データ!$F$11</f>
        <v>R01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データ!$B$11</f>
        <v>H27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データ!$C$11</f>
        <v>H28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データ!$D$11</f>
        <v>H29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データ!$E$11</f>
        <v>H30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データ!$F$11</f>
        <v>R01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データ!$B$11</f>
        <v>H27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データ!$C$11</f>
        <v>H28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データ!$D$11</f>
        <v>H29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データ!$E$11</f>
        <v>H30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データ!$F$11</f>
        <v>R01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274.10000000000002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293.2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94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87.1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85.8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165.5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165.7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168.8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171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162.30000000000001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443.6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355.6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358.6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464.8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1721.5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2.2999999999999998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2.7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2.2999999999999998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9.6999999999999993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1.3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154.1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151.6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151.19999999999999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159.69999999999999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176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160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161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データ!$B$11</f>
        <v>H27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データ!$C$11</f>
        <v>H28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データ!$D$11</f>
        <v>H29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データ!$E$11</f>
        <v>H30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データ!$F$11</f>
        <v>R01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データ!$B$11</f>
        <v>H27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データ!$C$11</f>
        <v>H28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データ!$D$11</f>
        <v>H29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データ!$E$11</f>
        <v>H30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データ!$F$11</f>
        <v>R01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データ!$B$11</f>
        <v>H27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データ!$C$11</f>
        <v>H28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データ!$D$11</f>
        <v>H29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データ!$E$11</f>
        <v>H30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データ!$F$11</f>
        <v>R01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63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65.5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63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58.1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60.2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9125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8541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8704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7648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7548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48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54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33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14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4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33.4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32.299999999999997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22.3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33.6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35.299999999999997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9663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9019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8406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7531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8442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162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154122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データ!$B$11</f>
        <v>H27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データ!$C$11</f>
        <v>H28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データ!$D$11</f>
        <v>H29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データ!$E$11</f>
        <v>H30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データ!$F$11</f>
        <v>R01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データ!CN7</f>
        <v>6900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データ!$B$11</f>
        <v>H27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データ!$C$11</f>
        <v>H28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データ!$D$11</f>
        <v>H29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データ!$E$11</f>
        <v>H30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データ!$F$11</f>
        <v>R01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データ!$B$11</f>
        <v>H27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データ!$C$11</f>
        <v>H28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データ!$D$11</f>
        <v>H29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データ!$E$11</f>
        <v>H30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データ!$F$11</f>
        <v>R01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387.6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338.5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286.2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85.4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69.900000000000006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59.6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51.8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51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49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QSf3ojEr0UPjbFblLHU2hWSL4XYo+dSobM5kAVKo477JWyXZnmKClJpH3niNzkcWeP9Mp428pef2YxpNESpMKw==" saltValue="SJy8RwUQfZVgSWkX/5sf8g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51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52</v>
      </c>
      <c r="B3" s="50" t="s">
        <v>53</v>
      </c>
      <c r="C3" s="50" t="s">
        <v>54</v>
      </c>
      <c r="D3" s="50" t="s">
        <v>55</v>
      </c>
      <c r="E3" s="50" t="s">
        <v>56</v>
      </c>
      <c r="F3" s="50" t="s">
        <v>57</v>
      </c>
      <c r="G3" s="50" t="s">
        <v>58</v>
      </c>
      <c r="H3" s="143" t="s">
        <v>59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62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63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64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65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66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67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68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69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70</v>
      </c>
      <c r="CN4" s="149" t="s">
        <v>71</v>
      </c>
      <c r="CO4" s="140" t="s">
        <v>72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73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74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75</v>
      </c>
      <c r="B5" s="58"/>
      <c r="C5" s="58"/>
      <c r="D5" s="58"/>
      <c r="E5" s="58"/>
      <c r="F5" s="58"/>
      <c r="G5" s="58"/>
      <c r="H5" s="59" t="s">
        <v>76</v>
      </c>
      <c r="I5" s="59" t="s">
        <v>77</v>
      </c>
      <c r="J5" s="59" t="s">
        <v>78</v>
      </c>
      <c r="K5" s="59" t="s">
        <v>79</v>
      </c>
      <c r="L5" s="59" t="s">
        <v>80</v>
      </c>
      <c r="M5" s="59" t="s">
        <v>4</v>
      </c>
      <c r="N5" s="59" t="s">
        <v>5</v>
      </c>
      <c r="O5" s="59" t="s">
        <v>81</v>
      </c>
      <c r="P5" s="59" t="s">
        <v>13</v>
      </c>
      <c r="Q5" s="59" t="s">
        <v>82</v>
      </c>
      <c r="R5" s="59" t="s">
        <v>83</v>
      </c>
      <c r="S5" s="59" t="s">
        <v>84</v>
      </c>
      <c r="T5" s="59" t="s">
        <v>85</v>
      </c>
      <c r="U5" s="59" t="s">
        <v>86</v>
      </c>
      <c r="V5" s="59" t="s">
        <v>87</v>
      </c>
      <c r="W5" s="59" t="s">
        <v>88</v>
      </c>
      <c r="X5" s="59" t="s">
        <v>89</v>
      </c>
      <c r="Y5" s="59" t="s">
        <v>90</v>
      </c>
      <c r="Z5" s="59" t="s">
        <v>91</v>
      </c>
      <c r="AA5" s="59" t="s">
        <v>92</v>
      </c>
      <c r="AB5" s="59" t="s">
        <v>93</v>
      </c>
      <c r="AC5" s="59" t="s">
        <v>94</v>
      </c>
      <c r="AD5" s="59" t="s">
        <v>95</v>
      </c>
      <c r="AE5" s="59" t="s">
        <v>96</v>
      </c>
      <c r="AF5" s="59" t="s">
        <v>97</v>
      </c>
      <c r="AG5" s="59" t="s">
        <v>98</v>
      </c>
      <c r="AH5" s="59" t="s">
        <v>99</v>
      </c>
      <c r="AI5" s="59" t="s">
        <v>100</v>
      </c>
      <c r="AJ5" s="59" t="s">
        <v>101</v>
      </c>
      <c r="AK5" s="59" t="s">
        <v>102</v>
      </c>
      <c r="AL5" s="59" t="s">
        <v>103</v>
      </c>
      <c r="AM5" s="59" t="s">
        <v>104</v>
      </c>
      <c r="AN5" s="59" t="s">
        <v>105</v>
      </c>
      <c r="AO5" s="59" t="s">
        <v>95</v>
      </c>
      <c r="AP5" s="59" t="s">
        <v>96</v>
      </c>
      <c r="AQ5" s="59" t="s">
        <v>97</v>
      </c>
      <c r="AR5" s="59" t="s">
        <v>98</v>
      </c>
      <c r="AS5" s="59" t="s">
        <v>99</v>
      </c>
      <c r="AT5" s="59" t="s">
        <v>100</v>
      </c>
      <c r="AU5" s="59" t="s">
        <v>106</v>
      </c>
      <c r="AV5" s="59" t="s">
        <v>107</v>
      </c>
      <c r="AW5" s="59" t="s">
        <v>108</v>
      </c>
      <c r="AX5" s="59" t="s">
        <v>109</v>
      </c>
      <c r="AY5" s="59" t="s">
        <v>110</v>
      </c>
      <c r="AZ5" s="59" t="s">
        <v>95</v>
      </c>
      <c r="BA5" s="59" t="s">
        <v>96</v>
      </c>
      <c r="BB5" s="59" t="s">
        <v>97</v>
      </c>
      <c r="BC5" s="59" t="s">
        <v>98</v>
      </c>
      <c r="BD5" s="59" t="s">
        <v>99</v>
      </c>
      <c r="BE5" s="59" t="s">
        <v>100</v>
      </c>
      <c r="BF5" s="59" t="s">
        <v>111</v>
      </c>
      <c r="BG5" s="59" t="s">
        <v>112</v>
      </c>
      <c r="BH5" s="59" t="s">
        <v>113</v>
      </c>
      <c r="BI5" s="59" t="s">
        <v>114</v>
      </c>
      <c r="BJ5" s="59" t="s">
        <v>115</v>
      </c>
      <c r="BK5" s="59" t="s">
        <v>95</v>
      </c>
      <c r="BL5" s="59" t="s">
        <v>96</v>
      </c>
      <c r="BM5" s="59" t="s">
        <v>97</v>
      </c>
      <c r="BN5" s="59" t="s">
        <v>98</v>
      </c>
      <c r="BO5" s="59" t="s">
        <v>99</v>
      </c>
      <c r="BP5" s="59" t="s">
        <v>100</v>
      </c>
      <c r="BQ5" s="59" t="s">
        <v>90</v>
      </c>
      <c r="BR5" s="59" t="s">
        <v>107</v>
      </c>
      <c r="BS5" s="59" t="s">
        <v>92</v>
      </c>
      <c r="BT5" s="59" t="s">
        <v>116</v>
      </c>
      <c r="BU5" s="59" t="s">
        <v>117</v>
      </c>
      <c r="BV5" s="59" t="s">
        <v>95</v>
      </c>
      <c r="BW5" s="59" t="s">
        <v>96</v>
      </c>
      <c r="BX5" s="59" t="s">
        <v>97</v>
      </c>
      <c r="BY5" s="59" t="s">
        <v>98</v>
      </c>
      <c r="BZ5" s="59" t="s">
        <v>99</v>
      </c>
      <c r="CA5" s="59" t="s">
        <v>100</v>
      </c>
      <c r="CB5" s="59" t="s">
        <v>118</v>
      </c>
      <c r="CC5" s="59" t="s">
        <v>119</v>
      </c>
      <c r="CD5" s="59" t="s">
        <v>120</v>
      </c>
      <c r="CE5" s="59" t="s">
        <v>121</v>
      </c>
      <c r="CF5" s="59" t="s">
        <v>122</v>
      </c>
      <c r="CG5" s="59" t="s">
        <v>95</v>
      </c>
      <c r="CH5" s="59" t="s">
        <v>96</v>
      </c>
      <c r="CI5" s="59" t="s">
        <v>97</v>
      </c>
      <c r="CJ5" s="59" t="s">
        <v>98</v>
      </c>
      <c r="CK5" s="59" t="s">
        <v>99</v>
      </c>
      <c r="CL5" s="59" t="s">
        <v>100</v>
      </c>
      <c r="CM5" s="150"/>
      <c r="CN5" s="150"/>
      <c r="CO5" s="59" t="s">
        <v>123</v>
      </c>
      <c r="CP5" s="59" t="s">
        <v>124</v>
      </c>
      <c r="CQ5" s="59" t="s">
        <v>125</v>
      </c>
      <c r="CR5" s="59" t="s">
        <v>126</v>
      </c>
      <c r="CS5" s="59" t="s">
        <v>127</v>
      </c>
      <c r="CT5" s="59" t="s">
        <v>95</v>
      </c>
      <c r="CU5" s="59" t="s">
        <v>96</v>
      </c>
      <c r="CV5" s="59" t="s">
        <v>97</v>
      </c>
      <c r="CW5" s="59" t="s">
        <v>98</v>
      </c>
      <c r="CX5" s="59" t="s">
        <v>99</v>
      </c>
      <c r="CY5" s="59" t="s">
        <v>100</v>
      </c>
      <c r="CZ5" s="59" t="s">
        <v>128</v>
      </c>
      <c r="DA5" s="59" t="s">
        <v>129</v>
      </c>
      <c r="DB5" s="59" t="s">
        <v>130</v>
      </c>
      <c r="DC5" s="59" t="s">
        <v>131</v>
      </c>
      <c r="DD5" s="59" t="s">
        <v>127</v>
      </c>
      <c r="DE5" s="59" t="s">
        <v>95</v>
      </c>
      <c r="DF5" s="59" t="s">
        <v>96</v>
      </c>
      <c r="DG5" s="59" t="s">
        <v>97</v>
      </c>
      <c r="DH5" s="59" t="s">
        <v>98</v>
      </c>
      <c r="DI5" s="59" t="s">
        <v>99</v>
      </c>
      <c r="DJ5" s="59" t="s">
        <v>35</v>
      </c>
      <c r="DK5" s="59" t="s">
        <v>128</v>
      </c>
      <c r="DL5" s="59" t="s">
        <v>112</v>
      </c>
      <c r="DM5" s="59" t="s">
        <v>132</v>
      </c>
      <c r="DN5" s="59" t="s">
        <v>133</v>
      </c>
      <c r="DO5" s="59" t="s">
        <v>134</v>
      </c>
      <c r="DP5" s="59" t="s">
        <v>95</v>
      </c>
      <c r="DQ5" s="59" t="s">
        <v>96</v>
      </c>
      <c r="DR5" s="59" t="s">
        <v>97</v>
      </c>
      <c r="DS5" s="59" t="s">
        <v>98</v>
      </c>
      <c r="DT5" s="59" t="s">
        <v>99</v>
      </c>
      <c r="DU5" s="59" t="s">
        <v>100</v>
      </c>
    </row>
    <row r="6" spans="1:125" s="66" customFormat="1" x14ac:dyDescent="0.15">
      <c r="A6" s="49" t="s">
        <v>135</v>
      </c>
      <c r="B6" s="60">
        <f>B8</f>
        <v>2019</v>
      </c>
      <c r="C6" s="60">
        <f t="shared" ref="C6:X6" si="1">C8</f>
        <v>302066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3</v>
      </c>
      <c r="H6" s="60" t="str">
        <f>SUBSTITUTE(H8,"　","")</f>
        <v>和歌山県田辺市</v>
      </c>
      <c r="I6" s="60" t="str">
        <f t="shared" si="1"/>
        <v>扇ヶ浜海岸駐車場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17</v>
      </c>
      <c r="S6" s="62" t="str">
        <f t="shared" si="1"/>
        <v>公共施設</v>
      </c>
      <c r="T6" s="62" t="str">
        <f t="shared" si="1"/>
        <v>無</v>
      </c>
      <c r="U6" s="63">
        <f t="shared" si="1"/>
        <v>10706</v>
      </c>
      <c r="V6" s="63">
        <f t="shared" si="1"/>
        <v>414</v>
      </c>
      <c r="W6" s="63">
        <f t="shared" si="1"/>
        <v>500</v>
      </c>
      <c r="X6" s="62" t="str">
        <f t="shared" si="1"/>
        <v>導入なし</v>
      </c>
      <c r="Y6" s="64">
        <f>IF(Y8="-",NA(),Y8)</f>
        <v>274.10000000000002</v>
      </c>
      <c r="Z6" s="64">
        <f t="shared" ref="Z6:AH6" si="2">IF(Z8="-",NA(),Z8)</f>
        <v>293.2</v>
      </c>
      <c r="AA6" s="64">
        <f t="shared" si="2"/>
        <v>94</v>
      </c>
      <c r="AB6" s="64">
        <f t="shared" si="2"/>
        <v>87.1</v>
      </c>
      <c r="AC6" s="64">
        <f t="shared" si="2"/>
        <v>85.8</v>
      </c>
      <c r="AD6" s="64">
        <f t="shared" si="2"/>
        <v>443.6</v>
      </c>
      <c r="AE6" s="64">
        <f t="shared" si="2"/>
        <v>355.6</v>
      </c>
      <c r="AF6" s="64">
        <f t="shared" si="2"/>
        <v>358.6</v>
      </c>
      <c r="AG6" s="64">
        <f t="shared" si="2"/>
        <v>464.8</v>
      </c>
      <c r="AH6" s="64">
        <f t="shared" si="2"/>
        <v>1721.5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2.2999999999999998</v>
      </c>
      <c r="AP6" s="64">
        <f t="shared" si="3"/>
        <v>2.7</v>
      </c>
      <c r="AQ6" s="64">
        <f t="shared" si="3"/>
        <v>2.2999999999999998</v>
      </c>
      <c r="AR6" s="64">
        <f t="shared" si="3"/>
        <v>9.6999999999999993</v>
      </c>
      <c r="AS6" s="64">
        <f t="shared" si="3"/>
        <v>1.3</v>
      </c>
      <c r="AT6" s="61" t="str">
        <f>IF(AT8="-","",IF(AT8="-","【-】","【"&amp;SUBSTITUTE(TEXT(AT8,"#,##0.0"),"-","△")&amp;"】"))</f>
        <v>【2.3】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48</v>
      </c>
      <c r="BA6" s="65">
        <f t="shared" si="4"/>
        <v>54</v>
      </c>
      <c r="BB6" s="65">
        <f t="shared" si="4"/>
        <v>33</v>
      </c>
      <c r="BC6" s="65">
        <f t="shared" si="4"/>
        <v>14</v>
      </c>
      <c r="BD6" s="65">
        <f t="shared" si="4"/>
        <v>4</v>
      </c>
      <c r="BE6" s="63" t="str">
        <f>IF(BE8="-","",IF(BE8="-","【-】","【"&amp;SUBSTITUTE(TEXT(BE8,"#,##0"),"-","△")&amp;"】"))</f>
        <v>【17】</v>
      </c>
      <c r="BF6" s="64">
        <f>IF(BF8="-",NA(),BF8)</f>
        <v>63</v>
      </c>
      <c r="BG6" s="64">
        <f t="shared" ref="BG6:BO6" si="5">IF(BG8="-",NA(),BG8)</f>
        <v>65.5</v>
      </c>
      <c r="BH6" s="64">
        <f t="shared" si="5"/>
        <v>63</v>
      </c>
      <c r="BI6" s="64">
        <f t="shared" si="5"/>
        <v>58.1</v>
      </c>
      <c r="BJ6" s="64">
        <f t="shared" si="5"/>
        <v>60.2</v>
      </c>
      <c r="BK6" s="64">
        <f t="shared" si="5"/>
        <v>33.4</v>
      </c>
      <c r="BL6" s="64">
        <f t="shared" si="5"/>
        <v>32.299999999999997</v>
      </c>
      <c r="BM6" s="64">
        <f t="shared" si="5"/>
        <v>22.3</v>
      </c>
      <c r="BN6" s="64">
        <f t="shared" si="5"/>
        <v>33.6</v>
      </c>
      <c r="BO6" s="64">
        <f t="shared" si="5"/>
        <v>35.299999999999997</v>
      </c>
      <c r="BP6" s="61" t="str">
        <f>IF(BP8="-","",IF(BP8="-","【-】","【"&amp;SUBSTITUTE(TEXT(BP8,"#,##0.0"),"-","△")&amp;"】"))</f>
        <v>【20.8】</v>
      </c>
      <c r="BQ6" s="65">
        <f>IF(BQ8="-",NA(),BQ8)</f>
        <v>9125</v>
      </c>
      <c r="BR6" s="65">
        <f t="shared" ref="BR6:BZ6" si="6">IF(BR8="-",NA(),BR8)</f>
        <v>8541</v>
      </c>
      <c r="BS6" s="65">
        <f t="shared" si="6"/>
        <v>8704</v>
      </c>
      <c r="BT6" s="65">
        <f t="shared" si="6"/>
        <v>7648</v>
      </c>
      <c r="BU6" s="65">
        <f t="shared" si="6"/>
        <v>7548</v>
      </c>
      <c r="BV6" s="65">
        <f t="shared" si="6"/>
        <v>9663</v>
      </c>
      <c r="BW6" s="65">
        <f t="shared" si="6"/>
        <v>9019</v>
      </c>
      <c r="BX6" s="65">
        <f t="shared" si="6"/>
        <v>8406</v>
      </c>
      <c r="BY6" s="65">
        <f t="shared" si="6"/>
        <v>7531</v>
      </c>
      <c r="BZ6" s="65">
        <f t="shared" si="6"/>
        <v>8442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136</v>
      </c>
      <c r="CM6" s="63">
        <f t="shared" ref="CM6:CN6" si="7">CM8</f>
        <v>154122</v>
      </c>
      <c r="CN6" s="63">
        <f t="shared" si="7"/>
        <v>6900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137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387.6</v>
      </c>
      <c r="DC6" s="64">
        <f t="shared" si="8"/>
        <v>338.5</v>
      </c>
      <c r="DD6" s="64">
        <f t="shared" si="8"/>
        <v>286.2</v>
      </c>
      <c r="DE6" s="64">
        <f t="shared" si="8"/>
        <v>85.4</v>
      </c>
      <c r="DF6" s="64">
        <f t="shared" si="8"/>
        <v>69.900000000000006</v>
      </c>
      <c r="DG6" s="64">
        <f t="shared" si="8"/>
        <v>59.6</v>
      </c>
      <c r="DH6" s="64">
        <f t="shared" si="8"/>
        <v>51.8</v>
      </c>
      <c r="DI6" s="64">
        <f t="shared" si="8"/>
        <v>51</v>
      </c>
      <c r="DJ6" s="61" t="str">
        <f>IF(DJ8="-","",IF(DJ8="-","【-】","【"&amp;SUBSTITUTE(TEXT(DJ8,"#,##0.0"),"-","△")&amp;"】"))</f>
        <v>【425.4】</v>
      </c>
      <c r="DK6" s="64">
        <f>IF(DK8="-",NA(),DK8)</f>
        <v>165.5</v>
      </c>
      <c r="DL6" s="64">
        <f t="shared" ref="DL6:DT6" si="9">IF(DL8="-",NA(),DL8)</f>
        <v>165.7</v>
      </c>
      <c r="DM6" s="64">
        <f t="shared" si="9"/>
        <v>168.8</v>
      </c>
      <c r="DN6" s="64">
        <f t="shared" si="9"/>
        <v>171</v>
      </c>
      <c r="DO6" s="64">
        <f t="shared" si="9"/>
        <v>162.30000000000001</v>
      </c>
      <c r="DP6" s="64">
        <f t="shared" si="9"/>
        <v>154.1</v>
      </c>
      <c r="DQ6" s="64">
        <f t="shared" si="9"/>
        <v>151.6</v>
      </c>
      <c r="DR6" s="64">
        <f t="shared" si="9"/>
        <v>151.19999999999999</v>
      </c>
      <c r="DS6" s="64">
        <f t="shared" si="9"/>
        <v>159.69999999999999</v>
      </c>
      <c r="DT6" s="64">
        <f t="shared" si="9"/>
        <v>176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138</v>
      </c>
      <c r="B7" s="60">
        <f t="shared" ref="B7:X7" si="10">B8</f>
        <v>2019</v>
      </c>
      <c r="C7" s="60">
        <f t="shared" si="10"/>
        <v>302066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3</v>
      </c>
      <c r="H7" s="60" t="str">
        <f t="shared" si="10"/>
        <v>和歌山県　田辺市</v>
      </c>
      <c r="I7" s="60" t="str">
        <f t="shared" si="10"/>
        <v>扇ヶ浜海岸駐車場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17</v>
      </c>
      <c r="S7" s="62" t="str">
        <f t="shared" si="10"/>
        <v>公共施設</v>
      </c>
      <c r="T7" s="62" t="str">
        <f t="shared" si="10"/>
        <v>無</v>
      </c>
      <c r="U7" s="63">
        <f t="shared" si="10"/>
        <v>10706</v>
      </c>
      <c r="V7" s="63">
        <f t="shared" si="10"/>
        <v>414</v>
      </c>
      <c r="W7" s="63">
        <f t="shared" si="10"/>
        <v>500</v>
      </c>
      <c r="X7" s="62" t="str">
        <f t="shared" si="10"/>
        <v>導入なし</v>
      </c>
      <c r="Y7" s="64">
        <f>Y8</f>
        <v>274.10000000000002</v>
      </c>
      <c r="Z7" s="64">
        <f t="shared" ref="Z7:AH7" si="11">Z8</f>
        <v>293.2</v>
      </c>
      <c r="AA7" s="64">
        <f t="shared" si="11"/>
        <v>94</v>
      </c>
      <c r="AB7" s="64">
        <f t="shared" si="11"/>
        <v>87.1</v>
      </c>
      <c r="AC7" s="64">
        <f t="shared" si="11"/>
        <v>85.8</v>
      </c>
      <c r="AD7" s="64">
        <f t="shared" si="11"/>
        <v>443.6</v>
      </c>
      <c r="AE7" s="64">
        <f t="shared" si="11"/>
        <v>355.6</v>
      </c>
      <c r="AF7" s="64">
        <f t="shared" si="11"/>
        <v>358.6</v>
      </c>
      <c r="AG7" s="64">
        <f t="shared" si="11"/>
        <v>464.8</v>
      </c>
      <c r="AH7" s="64">
        <f t="shared" si="11"/>
        <v>1721.5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2.2999999999999998</v>
      </c>
      <c r="AP7" s="64">
        <f t="shared" si="12"/>
        <v>2.7</v>
      </c>
      <c r="AQ7" s="64">
        <f t="shared" si="12"/>
        <v>2.2999999999999998</v>
      </c>
      <c r="AR7" s="64">
        <f t="shared" si="12"/>
        <v>9.6999999999999993</v>
      </c>
      <c r="AS7" s="64">
        <f t="shared" si="12"/>
        <v>1.3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48</v>
      </c>
      <c r="BA7" s="65">
        <f t="shared" si="13"/>
        <v>54</v>
      </c>
      <c r="BB7" s="65">
        <f t="shared" si="13"/>
        <v>33</v>
      </c>
      <c r="BC7" s="65">
        <f t="shared" si="13"/>
        <v>14</v>
      </c>
      <c r="BD7" s="65">
        <f t="shared" si="13"/>
        <v>4</v>
      </c>
      <c r="BE7" s="63"/>
      <c r="BF7" s="64">
        <f>BF8</f>
        <v>63</v>
      </c>
      <c r="BG7" s="64">
        <f t="shared" ref="BG7:BO7" si="14">BG8</f>
        <v>65.5</v>
      </c>
      <c r="BH7" s="64">
        <f t="shared" si="14"/>
        <v>63</v>
      </c>
      <c r="BI7" s="64">
        <f t="shared" si="14"/>
        <v>58.1</v>
      </c>
      <c r="BJ7" s="64">
        <f t="shared" si="14"/>
        <v>60.2</v>
      </c>
      <c r="BK7" s="64">
        <f t="shared" si="14"/>
        <v>33.4</v>
      </c>
      <c r="BL7" s="64">
        <f t="shared" si="14"/>
        <v>32.299999999999997</v>
      </c>
      <c r="BM7" s="64">
        <f t="shared" si="14"/>
        <v>22.3</v>
      </c>
      <c r="BN7" s="64">
        <f t="shared" si="14"/>
        <v>33.6</v>
      </c>
      <c r="BO7" s="64">
        <f t="shared" si="14"/>
        <v>35.299999999999997</v>
      </c>
      <c r="BP7" s="61"/>
      <c r="BQ7" s="65">
        <f>BQ8</f>
        <v>9125</v>
      </c>
      <c r="BR7" s="65">
        <f t="shared" ref="BR7:BZ7" si="15">BR8</f>
        <v>8541</v>
      </c>
      <c r="BS7" s="65">
        <f t="shared" si="15"/>
        <v>8704</v>
      </c>
      <c r="BT7" s="65">
        <f t="shared" si="15"/>
        <v>7648</v>
      </c>
      <c r="BU7" s="65">
        <f t="shared" si="15"/>
        <v>7548</v>
      </c>
      <c r="BV7" s="65">
        <f t="shared" si="15"/>
        <v>9663</v>
      </c>
      <c r="BW7" s="65">
        <f t="shared" si="15"/>
        <v>9019</v>
      </c>
      <c r="BX7" s="65">
        <f t="shared" si="15"/>
        <v>8406</v>
      </c>
      <c r="BY7" s="65">
        <f t="shared" si="15"/>
        <v>7531</v>
      </c>
      <c r="BZ7" s="65">
        <f t="shared" si="15"/>
        <v>8442</v>
      </c>
      <c r="CA7" s="63"/>
      <c r="CB7" s="64" t="s">
        <v>139</v>
      </c>
      <c r="CC7" s="64" t="s">
        <v>139</v>
      </c>
      <c r="CD7" s="64" t="s">
        <v>139</v>
      </c>
      <c r="CE7" s="64" t="s">
        <v>139</v>
      </c>
      <c r="CF7" s="64" t="s">
        <v>139</v>
      </c>
      <c r="CG7" s="64" t="s">
        <v>139</v>
      </c>
      <c r="CH7" s="64" t="s">
        <v>139</v>
      </c>
      <c r="CI7" s="64" t="s">
        <v>139</v>
      </c>
      <c r="CJ7" s="64" t="s">
        <v>139</v>
      </c>
      <c r="CK7" s="64" t="s">
        <v>140</v>
      </c>
      <c r="CL7" s="61"/>
      <c r="CM7" s="63">
        <f>CM8</f>
        <v>154122</v>
      </c>
      <c r="CN7" s="63">
        <f>CN8</f>
        <v>6900</v>
      </c>
      <c r="CO7" s="64" t="s">
        <v>139</v>
      </c>
      <c r="CP7" s="64" t="s">
        <v>139</v>
      </c>
      <c r="CQ7" s="64" t="s">
        <v>139</v>
      </c>
      <c r="CR7" s="64" t="s">
        <v>139</v>
      </c>
      <c r="CS7" s="64" t="s">
        <v>139</v>
      </c>
      <c r="CT7" s="64" t="s">
        <v>139</v>
      </c>
      <c r="CU7" s="64" t="s">
        <v>139</v>
      </c>
      <c r="CV7" s="64" t="s">
        <v>139</v>
      </c>
      <c r="CW7" s="64" t="s">
        <v>139</v>
      </c>
      <c r="CX7" s="64" t="s">
        <v>140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387.6</v>
      </c>
      <c r="DC7" s="64">
        <f t="shared" si="16"/>
        <v>338.5</v>
      </c>
      <c r="DD7" s="64">
        <f t="shared" si="16"/>
        <v>286.2</v>
      </c>
      <c r="DE7" s="64">
        <f t="shared" si="16"/>
        <v>85.4</v>
      </c>
      <c r="DF7" s="64">
        <f t="shared" si="16"/>
        <v>69.900000000000006</v>
      </c>
      <c r="DG7" s="64">
        <f t="shared" si="16"/>
        <v>59.6</v>
      </c>
      <c r="DH7" s="64">
        <f t="shared" si="16"/>
        <v>51.8</v>
      </c>
      <c r="DI7" s="64">
        <f t="shared" si="16"/>
        <v>51</v>
      </c>
      <c r="DJ7" s="61"/>
      <c r="DK7" s="64">
        <f>DK8</f>
        <v>165.5</v>
      </c>
      <c r="DL7" s="64">
        <f t="shared" ref="DL7:DT7" si="17">DL8</f>
        <v>165.7</v>
      </c>
      <c r="DM7" s="64">
        <f t="shared" si="17"/>
        <v>168.8</v>
      </c>
      <c r="DN7" s="64">
        <f t="shared" si="17"/>
        <v>171</v>
      </c>
      <c r="DO7" s="64">
        <f t="shared" si="17"/>
        <v>162.30000000000001</v>
      </c>
      <c r="DP7" s="64">
        <f t="shared" si="17"/>
        <v>154.1</v>
      </c>
      <c r="DQ7" s="64">
        <f t="shared" si="17"/>
        <v>151.6</v>
      </c>
      <c r="DR7" s="64">
        <f t="shared" si="17"/>
        <v>151.19999999999999</v>
      </c>
      <c r="DS7" s="64">
        <f t="shared" si="17"/>
        <v>159.69999999999999</v>
      </c>
      <c r="DT7" s="64">
        <f t="shared" si="17"/>
        <v>176</v>
      </c>
      <c r="DU7" s="61"/>
    </row>
    <row r="8" spans="1:125" s="66" customFormat="1" x14ac:dyDescent="0.15">
      <c r="A8" s="49"/>
      <c r="B8" s="67">
        <v>2019</v>
      </c>
      <c r="C8" s="67">
        <v>302066</v>
      </c>
      <c r="D8" s="67">
        <v>47</v>
      </c>
      <c r="E8" s="67">
        <v>14</v>
      </c>
      <c r="F8" s="67">
        <v>0</v>
      </c>
      <c r="G8" s="67">
        <v>3</v>
      </c>
      <c r="H8" s="67" t="s">
        <v>141</v>
      </c>
      <c r="I8" s="67" t="s">
        <v>142</v>
      </c>
      <c r="J8" s="67" t="s">
        <v>143</v>
      </c>
      <c r="K8" s="67" t="s">
        <v>144</v>
      </c>
      <c r="L8" s="67" t="s">
        <v>145</v>
      </c>
      <c r="M8" s="67" t="s">
        <v>146</v>
      </c>
      <c r="N8" s="67" t="s">
        <v>147</v>
      </c>
      <c r="O8" s="68" t="s">
        <v>148</v>
      </c>
      <c r="P8" s="69" t="s">
        <v>149</v>
      </c>
      <c r="Q8" s="69" t="s">
        <v>150</v>
      </c>
      <c r="R8" s="70">
        <v>17</v>
      </c>
      <c r="S8" s="69" t="s">
        <v>151</v>
      </c>
      <c r="T8" s="69" t="s">
        <v>152</v>
      </c>
      <c r="U8" s="70">
        <v>10706</v>
      </c>
      <c r="V8" s="70">
        <v>414</v>
      </c>
      <c r="W8" s="70">
        <v>500</v>
      </c>
      <c r="X8" s="69" t="s">
        <v>153</v>
      </c>
      <c r="Y8" s="71">
        <v>274.10000000000002</v>
      </c>
      <c r="Z8" s="71">
        <v>293.2</v>
      </c>
      <c r="AA8" s="71">
        <v>94</v>
      </c>
      <c r="AB8" s="71">
        <v>87.1</v>
      </c>
      <c r="AC8" s="71">
        <v>85.8</v>
      </c>
      <c r="AD8" s="71">
        <v>443.6</v>
      </c>
      <c r="AE8" s="71">
        <v>355.6</v>
      </c>
      <c r="AF8" s="71">
        <v>358.6</v>
      </c>
      <c r="AG8" s="71">
        <v>464.8</v>
      </c>
      <c r="AH8" s="71">
        <v>1721.5</v>
      </c>
      <c r="AI8" s="68">
        <v>619.1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2.2999999999999998</v>
      </c>
      <c r="AP8" s="71">
        <v>2.7</v>
      </c>
      <c r="AQ8" s="71">
        <v>2.2999999999999998</v>
      </c>
      <c r="AR8" s="71">
        <v>9.6999999999999993</v>
      </c>
      <c r="AS8" s="71">
        <v>1.3</v>
      </c>
      <c r="AT8" s="68">
        <v>2.2999999999999998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48</v>
      </c>
      <c r="BA8" s="72">
        <v>54</v>
      </c>
      <c r="BB8" s="72">
        <v>33</v>
      </c>
      <c r="BC8" s="72">
        <v>14</v>
      </c>
      <c r="BD8" s="72">
        <v>4</v>
      </c>
      <c r="BE8" s="72">
        <v>17</v>
      </c>
      <c r="BF8" s="71">
        <v>63</v>
      </c>
      <c r="BG8" s="71">
        <v>65.5</v>
      </c>
      <c r="BH8" s="71">
        <v>63</v>
      </c>
      <c r="BI8" s="71">
        <v>58.1</v>
      </c>
      <c r="BJ8" s="71">
        <v>60.2</v>
      </c>
      <c r="BK8" s="71">
        <v>33.4</v>
      </c>
      <c r="BL8" s="71">
        <v>32.299999999999997</v>
      </c>
      <c r="BM8" s="71">
        <v>22.3</v>
      </c>
      <c r="BN8" s="71">
        <v>33.6</v>
      </c>
      <c r="BO8" s="71">
        <v>35.299999999999997</v>
      </c>
      <c r="BP8" s="68">
        <v>20.8</v>
      </c>
      <c r="BQ8" s="72">
        <v>9125</v>
      </c>
      <c r="BR8" s="72">
        <v>8541</v>
      </c>
      <c r="BS8" s="72">
        <v>8704</v>
      </c>
      <c r="BT8" s="73">
        <v>7648</v>
      </c>
      <c r="BU8" s="73">
        <v>7548</v>
      </c>
      <c r="BV8" s="72">
        <v>9663</v>
      </c>
      <c r="BW8" s="72">
        <v>9019</v>
      </c>
      <c r="BX8" s="72">
        <v>8406</v>
      </c>
      <c r="BY8" s="72">
        <v>7531</v>
      </c>
      <c r="BZ8" s="72">
        <v>8442</v>
      </c>
      <c r="CA8" s="70">
        <v>14290</v>
      </c>
      <c r="CB8" s="71" t="s">
        <v>145</v>
      </c>
      <c r="CC8" s="71" t="s">
        <v>145</v>
      </c>
      <c r="CD8" s="71" t="s">
        <v>145</v>
      </c>
      <c r="CE8" s="71" t="s">
        <v>145</v>
      </c>
      <c r="CF8" s="71" t="s">
        <v>145</v>
      </c>
      <c r="CG8" s="71" t="s">
        <v>145</v>
      </c>
      <c r="CH8" s="71" t="s">
        <v>145</v>
      </c>
      <c r="CI8" s="71" t="s">
        <v>145</v>
      </c>
      <c r="CJ8" s="71" t="s">
        <v>145</v>
      </c>
      <c r="CK8" s="71" t="s">
        <v>145</v>
      </c>
      <c r="CL8" s="68" t="s">
        <v>145</v>
      </c>
      <c r="CM8" s="70">
        <v>154122</v>
      </c>
      <c r="CN8" s="70">
        <v>6900</v>
      </c>
      <c r="CO8" s="71" t="s">
        <v>145</v>
      </c>
      <c r="CP8" s="71" t="s">
        <v>145</v>
      </c>
      <c r="CQ8" s="71" t="s">
        <v>145</v>
      </c>
      <c r="CR8" s="71" t="s">
        <v>145</v>
      </c>
      <c r="CS8" s="71" t="s">
        <v>145</v>
      </c>
      <c r="CT8" s="71" t="s">
        <v>145</v>
      </c>
      <c r="CU8" s="71" t="s">
        <v>145</v>
      </c>
      <c r="CV8" s="71" t="s">
        <v>145</v>
      </c>
      <c r="CW8" s="71" t="s">
        <v>145</v>
      </c>
      <c r="CX8" s="71" t="s">
        <v>145</v>
      </c>
      <c r="CY8" s="68" t="s">
        <v>145</v>
      </c>
      <c r="CZ8" s="71">
        <v>0</v>
      </c>
      <c r="DA8" s="71">
        <v>0</v>
      </c>
      <c r="DB8" s="71">
        <v>387.6</v>
      </c>
      <c r="DC8" s="71">
        <v>338.5</v>
      </c>
      <c r="DD8" s="71">
        <v>286.2</v>
      </c>
      <c r="DE8" s="71">
        <v>85.4</v>
      </c>
      <c r="DF8" s="71">
        <v>69.900000000000006</v>
      </c>
      <c r="DG8" s="71">
        <v>59.6</v>
      </c>
      <c r="DH8" s="71">
        <v>51.8</v>
      </c>
      <c r="DI8" s="71">
        <v>51</v>
      </c>
      <c r="DJ8" s="68">
        <v>425.4</v>
      </c>
      <c r="DK8" s="71">
        <v>165.5</v>
      </c>
      <c r="DL8" s="71">
        <v>165.7</v>
      </c>
      <c r="DM8" s="71">
        <v>168.8</v>
      </c>
      <c r="DN8" s="71">
        <v>171</v>
      </c>
      <c r="DO8" s="71">
        <v>162.30000000000001</v>
      </c>
      <c r="DP8" s="71">
        <v>154.1</v>
      </c>
      <c r="DQ8" s="71">
        <v>151.6</v>
      </c>
      <c r="DR8" s="71">
        <v>151.19999999999999</v>
      </c>
      <c r="DS8" s="71">
        <v>159.69999999999999</v>
      </c>
      <c r="DT8" s="71">
        <v>176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154</v>
      </c>
      <c r="C10" s="78" t="s">
        <v>155</v>
      </c>
      <c r="D10" s="78" t="s">
        <v>156</v>
      </c>
      <c r="E10" s="78" t="s">
        <v>157</v>
      </c>
      <c r="F10" s="78" t="s">
        <v>158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53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US-I0072</cp:lastModifiedBy>
  <cp:lastPrinted>2021-02-04T08:54:08Z</cp:lastPrinted>
  <dcterms:modified xsi:type="dcterms:W3CDTF">2021-02-05T05:58:48Z</dcterms:modified>
</cp:coreProperties>
</file>