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X:\02 生活排水係\01庶務\03生活排水雑件関係書\生活排水雑件関係書\R02\R2_庁内調査\R3.2.4_≪お願い・明日2-5〆≫公営企業経営比較分析について - WebMailer\回答\"/>
    </mc:Choice>
  </mc:AlternateContent>
  <xr:revisionPtr revIDLastSave="0" documentId="13_ncr:1_{433E1E4A-DA85-40DE-AC05-033184209BC4}" xr6:coauthVersionLast="36" xr6:coauthVersionMax="36" xr10:uidLastSave="{00000000-0000-0000-0000-000000000000}"/>
  <workbookProtection workbookAlgorithmName="SHA-512" workbookHashValue="e7kwrrr2dwy3piPKdp4G2EJJhAEhn0eIPwTrFZu6tPtwa9cBdNymJLDQ8q1uEOEZEoob4axy2/aUUDfpdc7gcw==" workbookSaltValue="zpAOnaSxe+kJhRyyAAWvq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<sst xmlns="http://schemas.openxmlformats.org/spreadsheetml/2006/main" count="236" uniqueCount="120">
  <si>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</si>
  <si>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</si>
  <si>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</si>
  <si>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</si>
  <si>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</si>
  <si>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</si>
  <si>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</si>
  <si>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</si>
  <si>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</si>
  <si>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</si>
  <si>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</si>
  <si>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</si>
  <si>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</si>
  <si>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</si>
  <si>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</si>
  <si>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</si>
  <si>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</si>
  <si>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</si>
  <si>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</si>
  <si>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</si>
  <si>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</si>
  <si>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</si>
  <si>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</si>
  <si>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</si>
  <si>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</si>
  <si>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</si>
  <si>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</si>
  <si>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</si>
  <si>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</si>
  <si>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</si>
  <si>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</si>
  <si>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</si>
  <si>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</si>
  <si>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</si>
  <si>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</si>
  <si>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</si>
  <si>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</si>
  <si>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</si>
  <si>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</si>
  <si>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</si>
  <si>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</si>
  <si>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</si>
  <si>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</si>
  <si>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</si>
  <si>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</si>
  <si>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</si>
  <si>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</si>
  <si>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</si>
  <si>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</si>
  <si>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</si>
  <si>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</si>
  <si>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</si>
  <si>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</si>
  <si>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</si>
  <si>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</si>
  <si>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</si>
  <si>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</si>
  <si>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</si>
  <si>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</si>
  <si>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</si>
  <si>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</si>
  <si>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</si>
  <si>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</si>
  <si>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</si>
  <si>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</si>
  <si>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</si>
  <si>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</si>
  <si>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</si>
  <si>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</si>
  <si>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</si>
  <si>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</si>
  <si>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</si>
  <si>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</si>
  <si>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</si>
  <si>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</si>
  <si>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</si>
  <si>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</si>
  <si>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</si>
  <si>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</si>
  <si>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</si>
  <si>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</si>
  <si>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</si>
  <si>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</si>
  <si>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</si>
  <si>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</si>
  <si>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</si>
  <si>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</si>
  <si>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</si>
  <si>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</si>
  <si>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</si>
  <si>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</si>
  <si>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</si>
  <si>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</si>
  <si>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</si>
  <si>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</si>
  <si>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</si>
  <si>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</si>
  <si>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</si>
  <si>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</si>
  <si>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</si>
  <si>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</si>
  <si>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</si>
  <si>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</si>
  <si>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</si>
  <si>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</si>
  <si>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</si>
  <si>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</si>
  <si>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</si>
  <si>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</si>
  <si>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</si>
  <si>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</si>
  <si>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</si>
  <si>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</si>
  <si>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</si>
  <si>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</si>
  <si>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</si>
  <si>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</si>
  <si>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施設利用率は、令和元年度は類似団体より高い水準となっております。
　水洗化率は、類似団体より低い水準となっており、使用料収入の増加を図るためにも水洗化率向上の取り組みに努めてまいります。</t>
    <rPh sb="307" eb="309">
      <t>レイワ</t>
    </rPh>
    <rPh sb="309" eb="310">
      <t>モト</t>
    </rPh>
    <phoneticPr fontId="4"/>
  </si>
  <si>
    <t>　供用開始から17年～20年が経過しております。令和元年度末時点において、大きな改修などが必要となる施設の劣化は生じておりませんが、今後老朽化により発生する改修経費も想定した計画的な老朽化対策に取り組んでまいります。</t>
    <rPh sb="1" eb="3">
      <t>キョウヨウ</t>
    </rPh>
    <rPh sb="3" eb="5">
      <t>カイシ</t>
    </rPh>
    <rPh sb="15" eb="17">
      <t>ケイカ</t>
    </rPh>
    <rPh sb="27" eb="29">
      <t>ネンド</t>
    </rPh>
    <rPh sb="29" eb="30">
      <t>マツ</t>
    </rPh>
    <rPh sb="30" eb="32">
      <t>ジテン</t>
    </rPh>
    <rPh sb="45" eb="47">
      <t>ヒツヨウ</t>
    </rPh>
    <rPh sb="50" eb="52">
      <t>シセツ</t>
    </rPh>
    <rPh sb="53" eb="55">
      <t>レッカ</t>
    </rPh>
    <rPh sb="56" eb="57">
      <t>ショウ</t>
    </rPh>
    <phoneticPr fontId="4"/>
  </si>
  <si>
    <t>　本市の林業集落排水事業は、平成17年度の市町村合併以前から旧龍神村内の２地区で行われている過疎地域における事業です。
　処理区域内は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</si>
</sst>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58-4423-A766-70C0E3077AB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0.02</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6058-4423-A766-70C0E3077AB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44.44</c:v>
                </c:pt>
                <c:pt idx="1">
                  <c:v>44.44</c:v>
                </c:pt>
                <c:pt idx="2">
                  <c:v>44.44</c:v>
                </c:pt>
                <c:pt idx="3">
                  <c:v>100</c:v>
                </c:pt>
                <c:pt idx="4">
                  <c:v>44.44</c:v>
                </c:pt>
              </c:numCache>
            </c:numRef>
          </c:val>
          <c:extLst>
            <c:ext xmlns:c16="http://schemas.microsoft.com/office/drawing/2014/chart" uri="{C3380CC4-5D6E-409C-BE32-E72D297353CC}">
              <c16:uniqueId val="{00000000-4D23-4A0D-BADD-4DC65B48651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37.14</c:v>
                </c:pt>
                <c:pt idx="1">
                  <c:v>40.53</c:v>
                </c:pt>
                <c:pt idx="2">
                  <c:v>40.67</c:v>
                </c:pt>
                <c:pt idx="3">
                  <c:v>48.01</c:v>
                </c:pt>
                <c:pt idx="4">
                  <c:v>40.28</c:v>
                </c:pt>
              </c:numCache>
            </c:numRef>
          </c:val>
          <c:smooth val="0"/>
          <c:extLst>
            <c:ext xmlns:c16="http://schemas.microsoft.com/office/drawing/2014/chart" uri="{C3380CC4-5D6E-409C-BE32-E72D297353CC}">
              <c16:uniqueId val="{00000001-4D23-4A0D-BADD-4DC65B48651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76.290000000000006</c:v>
                </c:pt>
                <c:pt idx="1">
                  <c:v>79.349999999999994</c:v>
                </c:pt>
                <c:pt idx="2">
                  <c:v>78.650000000000006</c:v>
                </c:pt>
                <c:pt idx="3">
                  <c:v>76.400000000000006</c:v>
                </c:pt>
                <c:pt idx="4">
                  <c:v>76.67</c:v>
                </c:pt>
              </c:numCache>
            </c:numRef>
          </c:val>
          <c:extLst>
            <c:ext xmlns:c16="http://schemas.microsoft.com/office/drawing/2014/chart" uri="{C3380CC4-5D6E-409C-BE32-E72D297353CC}">
              <c16:uniqueId val="{00000000-B168-49DA-85ED-D1BD86287FE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83.79</c:v>
                </c:pt>
                <c:pt idx="1">
                  <c:v>90.28</c:v>
                </c:pt>
                <c:pt idx="2">
                  <c:v>89.47</c:v>
                </c:pt>
                <c:pt idx="3">
                  <c:v>91.18</c:v>
                </c:pt>
                <c:pt idx="4">
                  <c:v>90.78</c:v>
                </c:pt>
              </c:numCache>
            </c:numRef>
          </c:val>
          <c:smooth val="0"/>
          <c:extLst>
            <c:ext xmlns:c16="http://schemas.microsoft.com/office/drawing/2014/chart" uri="{C3380CC4-5D6E-409C-BE32-E72D297353CC}">
              <c16:uniqueId val="{00000001-B168-49DA-85ED-D1BD86287FE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65.02</c:v>
                </c:pt>
                <c:pt idx="1">
                  <c:v>80.44</c:v>
                </c:pt>
                <c:pt idx="2">
                  <c:v>99.26</c:v>
                </c:pt>
                <c:pt idx="3">
                  <c:v>98.99</c:v>
                </c:pt>
                <c:pt idx="4">
                  <c:v>98.8</c:v>
                </c:pt>
              </c:numCache>
            </c:numRef>
          </c:val>
          <c:extLst>
            <c:ext xmlns:c16="http://schemas.microsoft.com/office/drawing/2014/chart" uri="{C3380CC4-5D6E-409C-BE32-E72D297353CC}">
              <c16:uniqueId val="{00000000-FB30-49F6-8CDA-99C423F1C7B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30-49F6-8CDA-99C423F1C7B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EB-4846-8E6D-795680109F0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EB-4846-8E6D-795680109F0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ED-4EF4-9386-1F0C5D2D68E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ED-4EF4-9386-1F0C5D2D68E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EE-4EA9-89A0-7BAE0D68C56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EE-4EA9-89A0-7BAE0D68C56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A5-462B-B3CB-A20D2582FB4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A5-462B-B3CB-A20D2582FB4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3081.77</c:v>
                </c:pt>
                <c:pt idx="1">
                  <c:v>1315.73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97D-4FCE-9DEE-1D83A5D1FC6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1403.1</c:v>
                </c:pt>
                <c:pt idx="1">
                  <c:v>776.75</c:v>
                </c:pt>
                <c:pt idx="2">
                  <c:v>438.26</c:v>
                </c:pt>
                <c:pt idx="3">
                  <c:v>506.14</c:v>
                </c:pt>
                <c:pt idx="4">
                  <c:v>544.96</c:v>
                </c:pt>
              </c:numCache>
            </c:numRef>
          </c:val>
          <c:smooth val="0"/>
          <c:extLst>
            <c:ext xmlns:c16="http://schemas.microsoft.com/office/drawing/2014/chart" uri="{C3380CC4-5D6E-409C-BE32-E72D297353CC}">
              <c16:uniqueId val="{00000001-497D-4FCE-9DEE-1D83A5D1FC6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13.78</c:v>
                </c:pt>
                <c:pt idx="1">
                  <c:v>14.57</c:v>
                </c:pt>
                <c:pt idx="2">
                  <c:v>15.8</c:v>
                </c:pt>
                <c:pt idx="3">
                  <c:v>15.25</c:v>
                </c:pt>
                <c:pt idx="4">
                  <c:v>19.71</c:v>
                </c:pt>
              </c:numCache>
            </c:numRef>
          </c:val>
          <c:extLst>
            <c:ext xmlns:c16="http://schemas.microsoft.com/office/drawing/2014/chart" uri="{C3380CC4-5D6E-409C-BE32-E72D297353CC}">
              <c16:uniqueId val="{00000000-7F81-4E9A-9949-EA141902AFF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17.22</c:v>
                </c:pt>
                <c:pt idx="1">
                  <c:v>38.49</c:v>
                </c:pt>
                <c:pt idx="2">
                  <c:v>39.86</c:v>
                </c:pt>
                <c:pt idx="3">
                  <c:v>35.86</c:v>
                </c:pt>
                <c:pt idx="4">
                  <c:v>42.51</c:v>
                </c:pt>
              </c:numCache>
            </c:numRef>
          </c:val>
          <c:smooth val="0"/>
          <c:extLst>
            <c:ext xmlns:c16="http://schemas.microsoft.com/office/drawing/2014/chart" uri="{C3380CC4-5D6E-409C-BE32-E72D297353CC}">
              <c16:uniqueId val="{00000001-7F81-4E9A-9949-EA141902AFF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1623.19</c:v>
                </c:pt>
                <c:pt idx="1">
                  <c:v>1568.79</c:v>
                </c:pt>
                <c:pt idx="2">
                  <c:v>1488.44</c:v>
                </c:pt>
                <c:pt idx="3">
                  <c:v>1572.78</c:v>
                </c:pt>
                <c:pt idx="4">
                  <c:v>1269.8399999999999</c:v>
                </c:pt>
              </c:numCache>
            </c:numRef>
          </c:val>
          <c:extLst>
            <c:ext xmlns:c16="http://schemas.microsoft.com/office/drawing/2014/chart" uri="{C3380CC4-5D6E-409C-BE32-E72D297353CC}">
              <c16:uniqueId val="{00000000-F868-4E1C-83EE-B53CA7A89E1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1000.83</c:v>
                </c:pt>
                <c:pt idx="1">
                  <c:v>479.21</c:v>
                </c:pt>
                <c:pt idx="2">
                  <c:v>451.49</c:v>
                </c:pt>
                <c:pt idx="3">
                  <c:v>448.63</c:v>
                </c:pt>
                <c:pt idx="4">
                  <c:v>447.34</c:v>
                </c:pt>
              </c:numCache>
            </c:numRef>
          </c:val>
          <c:smooth val="0"/>
          <c:extLst>
            <c:ext xmlns:c16="http://schemas.microsoft.com/office/drawing/2014/chart" uri="{C3380CC4-5D6E-409C-BE32-E72D297353CC}">
              <c16:uniqueId val="{00000001-F868-4E1C-83EE-B53CA7A89E1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【572.59】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F1" zoomScale="70" zoomScaleNormal="70" workbookViewId="0">
      <selection activeCell="CJ28" sqref="CJ2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和歌山県　田辺市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G2</v>
      </c>
      <c r="X8" s="72"/>
      <c r="Y8" s="72"/>
      <c r="Z8" s="72"/>
      <c r="AA8" s="72"/>
      <c r="AB8" s="72"/>
      <c r="AC8" s="72"/>
      <c r="AD8" s="73" t="str">
        <f>データ!$M$6</f>
        <v>非設置</v>
      </c>
      <c r="AE8" s="73"/>
      <c r="AF8" s="73"/>
      <c r="AG8" s="73"/>
      <c r="AH8" s="73"/>
      <c r="AI8" s="73"/>
      <c r="AJ8" s="73"/>
      <c r="AK8" s="3"/>
      <c r="AL8" s="69">
        <f>データ!S6</f>
        <v>73072</v>
      </c>
      <c r="AM8" s="69"/>
      <c r="AN8" s="69"/>
      <c r="AO8" s="69"/>
      <c r="AP8" s="69"/>
      <c r="AQ8" s="69"/>
      <c r="AR8" s="69"/>
      <c r="AS8" s="69"/>
      <c r="AT8" s="68">
        <f>データ!T6</f>
        <v>1026.9100000000001</v>
      </c>
      <c r="AU8" s="68"/>
      <c r="AV8" s="68"/>
      <c r="AW8" s="68"/>
      <c r="AX8" s="68"/>
      <c r="AY8" s="68"/>
      <c r="AZ8" s="68"/>
      <c r="BA8" s="68"/>
      <c r="BB8" s="68">
        <f>データ!U6</f>
        <v>71.16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0.12</v>
      </c>
      <c r="Q10" s="68"/>
      <c r="R10" s="68"/>
      <c r="S10" s="68"/>
      <c r="T10" s="68"/>
      <c r="U10" s="68"/>
      <c r="V10" s="68"/>
      <c r="W10" s="68">
        <f>データ!Q6</f>
        <v>100</v>
      </c>
      <c r="X10" s="68"/>
      <c r="Y10" s="68"/>
      <c r="Z10" s="68"/>
      <c r="AA10" s="68"/>
      <c r="AB10" s="68"/>
      <c r="AC10" s="68"/>
      <c r="AD10" s="69">
        <f>データ!R6</f>
        <v>4700</v>
      </c>
      <c r="AE10" s="69"/>
      <c r="AF10" s="69"/>
      <c r="AG10" s="69"/>
      <c r="AH10" s="69"/>
      <c r="AI10" s="69"/>
      <c r="AJ10" s="69"/>
      <c r="AK10" s="2"/>
      <c r="AL10" s="69">
        <f>データ!V6</f>
        <v>90</v>
      </c>
      <c r="AM10" s="69"/>
      <c r="AN10" s="69"/>
      <c r="AO10" s="69"/>
      <c r="AP10" s="69"/>
      <c r="AQ10" s="69"/>
      <c r="AR10" s="69"/>
      <c r="AS10" s="69"/>
      <c r="AT10" s="68">
        <f>データ!W6</f>
        <v>0.04</v>
      </c>
      <c r="AU10" s="68"/>
      <c r="AV10" s="68"/>
      <c r="AW10" s="68"/>
      <c r="AX10" s="68"/>
      <c r="AY10" s="68"/>
      <c r="AZ10" s="68"/>
      <c r="BA10" s="68"/>
      <c r="BB10" s="68">
        <f>データ!X6</f>
        <v>2250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【572.59】</v>
      </c>
      <c r="I86" s="26" t="str">
        <f>データ!CA6</f>
        <v>【42.78】</v>
      </c>
      <c r="J86" s="26" t="str">
        <f>データ!CL6</f>
        <v>【440.91】</v>
      </c>
      <c r="K86" s="26" t="str">
        <f>データ!CW6</f>
        <v>【40.60】</v>
      </c>
      <c r="L86" s="26" t="str">
        <f>データ!DH6</f>
        <v>【89.97】</v>
      </c>
      <c r="M86" s="26" t="s">
        <v>43</v>
      </c>
      <c r="N86" s="26" t="s">
        <v>43</v>
      </c>
      <c r="O86" s="26" t="str">
        <f>データ!EO6</f>
        <v>【0.00】</v>
      </c>
    </row>
  </sheetData>
  <sheetProtection algorithmName="SHA-512" hashValue="/7pPmF+tnsJelvEhmaMnsDCgVYEFr5cNF2WnlMzdMxCPMWdVuK3c2YyNW0gT9M7jGSpu0Ot9p63yHhZJ5nKn5Q==" saltValue="sf7JBCqU3ZT55tYzDsbTC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302066</v>
      </c>
      <c r="D6" s="33">
        <f t="shared" si="3"/>
        <v>47</v>
      </c>
      <c r="E6" s="33">
        <f t="shared" si="3"/>
        <v>17</v>
      </c>
      <c r="F6" s="33">
        <f t="shared" si="3"/>
        <v>7</v>
      </c>
      <c r="G6" s="33">
        <f t="shared" si="3"/>
        <v>0</v>
      </c>
      <c r="H6" s="33" t="str">
        <f t="shared" si="3"/>
        <v>和歌山県　田辺市</v>
      </c>
      <c r="I6" s="33" t="str">
        <f t="shared" si="3"/>
        <v>法非適用</v>
      </c>
      <c r="J6" s="33" t="str">
        <f t="shared" si="3"/>
        <v>下水道事業</v>
      </c>
      <c r="K6" s="33" t="str">
        <f t="shared" si="3"/>
        <v>林業集落排水</v>
      </c>
      <c r="L6" s="33" t="str">
        <f t="shared" si="3"/>
        <v>G2</v>
      </c>
      <c r="M6" s="33" t="str">
        <f t="shared" si="3"/>
        <v>非設置</v>
      </c>
      <c r="N6" s="34" t="str">
        <f t="shared" si="3"/>
        <v>-</v>
      </c>
      <c r="O6" s="34" t="str">
        <f t="shared" si="3"/>
        <v>該当数値なし</v>
      </c>
      <c r="P6" s="34">
        <f t="shared" si="3"/>
        <v>0.12</v>
      </c>
      <c r="Q6" s="34">
        <f t="shared" si="3"/>
        <v>100</v>
      </c>
      <c r="R6" s="34">
        <f t="shared" si="3"/>
        <v>4700</v>
      </c>
      <c r="S6" s="34">
        <f t="shared" si="3"/>
        <v>73072</v>
      </c>
      <c r="T6" s="34">
        <f t="shared" si="3"/>
        <v>1026.9100000000001</v>
      </c>
      <c r="U6" s="34">
        <f t="shared" si="3"/>
        <v>71.16</v>
      </c>
      <c r="V6" s="34">
        <f t="shared" si="3"/>
        <v>90</v>
      </c>
      <c r="W6" s="34">
        <f t="shared" si="3"/>
        <v>0.04</v>
      </c>
      <c r="X6" s="34">
        <f t="shared" si="3"/>
        <v>2250</v>
      </c>
      <c r="Y6" s="35">
        <f>IF(Y7="",NA(),Y7)</f>
        <v>65.02</v>
      </c>
      <c r="Z6" s="35">
        <f t="shared" ref="Z6:AH6" si="4">IF(Z7="",NA(),Z7)</f>
        <v>80.44</v>
      </c>
      <c r="AA6" s="35">
        <f t="shared" si="4"/>
        <v>99.26</v>
      </c>
      <c r="AB6" s="35">
        <f t="shared" si="4"/>
        <v>98.99</v>
      </c>
      <c r="AC6" s="35">
        <f t="shared" si="4"/>
        <v>98.8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3081.77</v>
      </c>
      <c r="BG6" s="35">
        <f t="shared" ref="BG6:BO6" si="7">IF(BG7="",NA(),BG7)</f>
        <v>1315.73</v>
      </c>
      <c r="BH6" s="34">
        <f t="shared" si="7"/>
        <v>0</v>
      </c>
      <c r="BI6" s="34">
        <f t="shared" si="7"/>
        <v>0</v>
      </c>
      <c r="BJ6" s="34">
        <f t="shared" si="7"/>
        <v>0</v>
      </c>
      <c r="BK6" s="35">
        <f t="shared" si="7"/>
        <v>1403.1</v>
      </c>
      <c r="BL6" s="35">
        <f t="shared" si="7"/>
        <v>776.75</v>
      </c>
      <c r="BM6" s="35">
        <f t="shared" si="7"/>
        <v>438.26</v>
      </c>
      <c r="BN6" s="35">
        <f t="shared" si="7"/>
        <v>506.14</v>
      </c>
      <c r="BO6" s="35">
        <f t="shared" si="7"/>
        <v>544.96</v>
      </c>
      <c r="BP6" s="34" t="str">
        <f>IF(BP7="","",IF(BP7="-","【-】","【"&amp;SUBSTITUTE(TEXT(BP7,"#,##0.00"),"-","△")&amp;"】"))</f>
        <v>【572.59】</v>
      </c>
      <c r="BQ6" s="35">
        <f>IF(BQ7="",NA(),BQ7)</f>
        <v>13.78</v>
      </c>
      <c r="BR6" s="35">
        <f t="shared" ref="BR6:BZ6" si="8">IF(BR7="",NA(),BR7)</f>
        <v>14.57</v>
      </c>
      <c r="BS6" s="35">
        <f t="shared" si="8"/>
        <v>15.8</v>
      </c>
      <c r="BT6" s="35">
        <f t="shared" si="8"/>
        <v>15.25</v>
      </c>
      <c r="BU6" s="35">
        <f t="shared" si="8"/>
        <v>19.71</v>
      </c>
      <c r="BV6" s="35">
        <f t="shared" si="8"/>
        <v>17.22</v>
      </c>
      <c r="BW6" s="35">
        <f t="shared" si="8"/>
        <v>38.49</v>
      </c>
      <c r="BX6" s="35">
        <f t="shared" si="8"/>
        <v>39.86</v>
      </c>
      <c r="BY6" s="35">
        <f t="shared" si="8"/>
        <v>35.86</v>
      </c>
      <c r="BZ6" s="35">
        <f t="shared" si="8"/>
        <v>42.51</v>
      </c>
      <c r="CA6" s="34" t="str">
        <f>IF(CA7="","",IF(CA7="-","【-】","【"&amp;SUBSTITUTE(TEXT(CA7,"#,##0.00"),"-","△")&amp;"】"))</f>
        <v>【42.78】</v>
      </c>
      <c r="CB6" s="35">
        <f>IF(CB7="",NA(),CB7)</f>
        <v>1623.19</v>
      </c>
      <c r="CC6" s="35">
        <f t="shared" ref="CC6:CK6" si="9">IF(CC7="",NA(),CC7)</f>
        <v>1568.79</v>
      </c>
      <c r="CD6" s="35">
        <f t="shared" si="9"/>
        <v>1488.44</v>
      </c>
      <c r="CE6" s="35">
        <f t="shared" si="9"/>
        <v>1572.78</v>
      </c>
      <c r="CF6" s="35">
        <f t="shared" si="9"/>
        <v>1269.8399999999999</v>
      </c>
      <c r="CG6" s="35">
        <f t="shared" si="9"/>
        <v>1000.83</v>
      </c>
      <c r="CH6" s="35">
        <f t="shared" si="9"/>
        <v>479.21</v>
      </c>
      <c r="CI6" s="35">
        <f t="shared" si="9"/>
        <v>451.49</v>
      </c>
      <c r="CJ6" s="35">
        <f t="shared" si="9"/>
        <v>448.63</v>
      </c>
      <c r="CK6" s="35">
        <f t="shared" si="9"/>
        <v>447.34</v>
      </c>
      <c r="CL6" s="34" t="str">
        <f>IF(CL7="","",IF(CL7="-","【-】","【"&amp;SUBSTITUTE(TEXT(CL7,"#,##0.00"),"-","△")&amp;"】"))</f>
        <v>【440.91】</v>
      </c>
      <c r="CM6" s="35">
        <f>IF(CM7="",NA(),CM7)</f>
        <v>44.44</v>
      </c>
      <c r="CN6" s="35">
        <f t="shared" ref="CN6:CV6" si="10">IF(CN7="",NA(),CN7)</f>
        <v>44.44</v>
      </c>
      <c r="CO6" s="35">
        <f t="shared" si="10"/>
        <v>44.44</v>
      </c>
      <c r="CP6" s="35">
        <f t="shared" si="10"/>
        <v>100</v>
      </c>
      <c r="CQ6" s="35">
        <f t="shared" si="10"/>
        <v>44.44</v>
      </c>
      <c r="CR6" s="35">
        <f t="shared" si="10"/>
        <v>37.14</v>
      </c>
      <c r="CS6" s="35">
        <f t="shared" si="10"/>
        <v>40.53</v>
      </c>
      <c r="CT6" s="35">
        <f t="shared" si="10"/>
        <v>40.67</v>
      </c>
      <c r="CU6" s="35">
        <f t="shared" si="10"/>
        <v>48.01</v>
      </c>
      <c r="CV6" s="35">
        <f t="shared" si="10"/>
        <v>40.28</v>
      </c>
      <c r="CW6" s="34" t="str">
        <f>IF(CW7="","",IF(CW7="-","【-】","【"&amp;SUBSTITUTE(TEXT(CW7,"#,##0.00"),"-","△")&amp;"】"))</f>
        <v>【40.60】</v>
      </c>
      <c r="CX6" s="35">
        <f>IF(CX7="",NA(),CX7)</f>
        <v>76.290000000000006</v>
      </c>
      <c r="CY6" s="35">
        <f t="shared" ref="CY6:DG6" si="11">IF(CY7="",NA(),CY7)</f>
        <v>79.349999999999994</v>
      </c>
      <c r="CZ6" s="35">
        <f t="shared" si="11"/>
        <v>78.650000000000006</v>
      </c>
      <c r="DA6" s="35">
        <f t="shared" si="11"/>
        <v>76.400000000000006</v>
      </c>
      <c r="DB6" s="35">
        <f t="shared" si="11"/>
        <v>76.67</v>
      </c>
      <c r="DC6" s="35">
        <f t="shared" si="11"/>
        <v>83.79</v>
      </c>
      <c r="DD6" s="35">
        <f t="shared" si="11"/>
        <v>90.28</v>
      </c>
      <c r="DE6" s="35">
        <f t="shared" si="11"/>
        <v>89.47</v>
      </c>
      <c r="DF6" s="35">
        <f t="shared" si="11"/>
        <v>91.18</v>
      </c>
      <c r="DG6" s="35">
        <f t="shared" si="11"/>
        <v>90.78</v>
      </c>
      <c r="DH6" s="34" t="str">
        <f>IF(DH7="","",IF(DH7="-","【-】","【"&amp;SUBSTITUTE(TEXT(DH7,"#,##0.00"),"-","△")&amp;"】"))</f>
        <v>【89.97】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0.02</v>
      </c>
      <c r="EL6" s="34">
        <f t="shared" si="14"/>
        <v>0</v>
      </c>
      <c r="EM6" s="34">
        <f t="shared" si="14"/>
        <v>0</v>
      </c>
      <c r="EN6" s="34">
        <f t="shared" si="14"/>
        <v>0</v>
      </c>
      <c r="EO6" s="34" t="str">
        <f>IF(EO7="","",IF(EO7="-","【-】","【"&amp;SUBSTITUTE(TEXT(EO7,"#,##0.00"),"-","△")&amp;"】"))</f>
        <v>【0.00】</v>
      </c>
    </row>
    <row r="7" spans="1:145" s="36" customFormat="1" x14ac:dyDescent="0.15">
      <c r="A7" s="28"/>
      <c r="B7" s="37">
        <v>2019</v>
      </c>
      <c r="C7" s="37">
        <v>302066</v>
      </c>
      <c r="D7" s="37">
        <v>47</v>
      </c>
      <c r="E7" s="37">
        <v>17</v>
      </c>
      <c r="F7" s="37">
        <v>7</v>
      </c>
      <c r="G7" s="37">
        <v>0</v>
      </c>
      <c r="H7" s="37" t="s">
        <v>98</v>
      </c>
      <c r="I7" s="37" t="s">
        <v>99</v>
      </c>
      <c r="J7" s="37" t="s">
        <v>100</v>
      </c>
      <c r="K7" s="37" t="s">
        <v>101</v>
      </c>
      <c r="L7" s="37" t="s">
        <v>102</v>
      </c>
      <c r="M7" s="37" t="s">
        <v>103</v>
      </c>
      <c r="N7" s="38" t="s">
        <v>104</v>
      </c>
      <c r="O7" s="38" t="s">
        <v>105</v>
      </c>
      <c r="P7" s="38">
        <v>0.12</v>
      </c>
      <c r="Q7" s="38">
        <v>100</v>
      </c>
      <c r="R7" s="38">
        <v>4700</v>
      </c>
      <c r="S7" s="38">
        <v>73072</v>
      </c>
      <c r="T7" s="38">
        <v>1026.9100000000001</v>
      </c>
      <c r="U7" s="38">
        <v>71.16</v>
      </c>
      <c r="V7" s="38">
        <v>90</v>
      </c>
      <c r="W7" s="38">
        <v>0.04</v>
      </c>
      <c r="X7" s="38">
        <v>2250</v>
      </c>
      <c r="Y7" s="38">
        <v>65.02</v>
      </c>
      <c r="Z7" s="38">
        <v>80.44</v>
      </c>
      <c r="AA7" s="38">
        <v>99.26</v>
      </c>
      <c r="AB7" s="38">
        <v>98.99</v>
      </c>
      <c r="AC7" s="38">
        <v>98.8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3081.77</v>
      </c>
      <c r="BG7" s="38">
        <v>1315.73</v>
      </c>
      <c r="BH7" s="38">
        <v>0</v>
      </c>
      <c r="BI7" s="38">
        <v>0</v>
      </c>
      <c r="BJ7" s="38">
        <v>0</v>
      </c>
      <c r="BK7" s="38">
        <v>1403.1</v>
      </c>
      <c r="BL7" s="38">
        <v>776.75</v>
      </c>
      <c r="BM7" s="38">
        <v>438.26</v>
      </c>
      <c r="BN7" s="38">
        <v>506.14</v>
      </c>
      <c r="BO7" s="38">
        <v>544.96</v>
      </c>
      <c r="BP7" s="38">
        <v>572.59</v>
      </c>
      <c r="BQ7" s="38">
        <v>13.78</v>
      </c>
      <c r="BR7" s="38">
        <v>14.57</v>
      </c>
      <c r="BS7" s="38">
        <v>15.8</v>
      </c>
      <c r="BT7" s="38">
        <v>15.25</v>
      </c>
      <c r="BU7" s="38">
        <v>19.71</v>
      </c>
      <c r="BV7" s="38">
        <v>17.22</v>
      </c>
      <c r="BW7" s="38">
        <v>38.49</v>
      </c>
      <c r="BX7" s="38">
        <v>39.86</v>
      </c>
      <c r="BY7" s="38">
        <v>35.86</v>
      </c>
      <c r="BZ7" s="38">
        <v>42.51</v>
      </c>
      <c r="CA7" s="38">
        <v>42.78</v>
      </c>
      <c r="CB7" s="38">
        <v>1623.19</v>
      </c>
      <c r="CC7" s="38">
        <v>1568.79</v>
      </c>
      <c r="CD7" s="38">
        <v>1488.44</v>
      </c>
      <c r="CE7" s="38">
        <v>1572.78</v>
      </c>
      <c r="CF7" s="38">
        <v>1269.8399999999999</v>
      </c>
      <c r="CG7" s="38">
        <v>1000.83</v>
      </c>
      <c r="CH7" s="38">
        <v>479.21</v>
      </c>
      <c r="CI7" s="38">
        <v>451.49</v>
      </c>
      <c r="CJ7" s="38">
        <v>448.63</v>
      </c>
      <c r="CK7" s="38">
        <v>447.34</v>
      </c>
      <c r="CL7" s="38">
        <v>440.91</v>
      </c>
      <c r="CM7" s="38">
        <v>44.44</v>
      </c>
      <c r="CN7" s="38">
        <v>44.44</v>
      </c>
      <c r="CO7" s="38">
        <v>44.44</v>
      </c>
      <c r="CP7" s="38">
        <v>100</v>
      </c>
      <c r="CQ7" s="38">
        <v>44.44</v>
      </c>
      <c r="CR7" s="38">
        <v>37.14</v>
      </c>
      <c r="CS7" s="38">
        <v>40.53</v>
      </c>
      <c r="CT7" s="38">
        <v>40.67</v>
      </c>
      <c r="CU7" s="38">
        <v>48.01</v>
      </c>
      <c r="CV7" s="38">
        <v>40.28</v>
      </c>
      <c r="CW7" s="38">
        <v>40.6</v>
      </c>
      <c r="CX7" s="38">
        <v>76.290000000000006</v>
      </c>
      <c r="CY7" s="38">
        <v>79.349999999999994</v>
      </c>
      <c r="CZ7" s="38">
        <v>78.650000000000006</v>
      </c>
      <c r="DA7" s="38">
        <v>76.400000000000006</v>
      </c>
      <c r="DB7" s="38">
        <v>76.67</v>
      </c>
      <c r="DC7" s="38">
        <v>83.79</v>
      </c>
      <c r="DD7" s="38">
        <v>90.28</v>
      </c>
      <c r="DE7" s="38">
        <v>89.47</v>
      </c>
      <c r="DF7" s="38">
        <v>91.18</v>
      </c>
      <c r="DG7" s="38">
        <v>90.78</v>
      </c>
      <c r="DH7" s="38">
        <v>89.97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0.02</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US-I0283</cp:lastModifiedBy>
  <dcterms:modified xsi:type="dcterms:W3CDTF">2021-02-04T07:11:55Z</dcterms:modified>
</cp:coreProperties>
</file>