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lgmain-nas\tanabelg\040800財政課\財政係\調査\公営企業\公営企業経営比較分析\2022.01.06【R4_2_4〆切】公営企業に係る経営比較分析表の分析等について（依頼）】\新しいフォルダー\"/>
    </mc:Choice>
  </mc:AlternateContent>
  <xr:revisionPtr revIDLastSave="0" documentId="13_ncr:1_{99C48ECB-91D7-4891-809E-718EB7D2ED11}" xr6:coauthVersionLast="36" xr6:coauthVersionMax="36" xr10:uidLastSave="{00000000-0000-0000-0000-000000000000}"/>
  <workbookProtection workbookAlgorithmName="SHA-512" workbookHashValue="cvuSHnmv7ColmOtQ2M+dkBTi7x5J95ViF2Tv4cA+77LIhikdHkvb79yJBSErMUqSvA62E3Wexy1koQCcEE5n/w==" workbookSaltValue="eZLi9IJZ64gAHm1oYJzahA==" workbookSpinCount="100000" lockStructure="1"/>
  <bookViews>
    <workbookView xWindow="0" yWindow="0" windowWidth="15360" windowHeight="7632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A30" i="4"/>
  <c r="IT76" i="4"/>
  <c r="MI76" i="4"/>
  <c r="HJ51" i="4"/>
  <c r="HJ30" i="4"/>
  <c r="CS51" i="4"/>
  <c r="CS30" i="4"/>
  <c r="C11" i="5"/>
  <c r="D11" i="5"/>
  <c r="E11" i="5"/>
  <c r="B11" i="5"/>
  <c r="BZ30" i="4" l="1"/>
  <c r="GQ51" i="4"/>
  <c r="IE76" i="4"/>
  <c r="GQ30" i="4"/>
  <c r="BK76" i="4"/>
  <c r="LH51" i="4"/>
  <c r="LT76" i="4"/>
  <c r="LH30" i="4"/>
  <c r="BZ51" i="4"/>
  <c r="HP76" i="4"/>
  <c r="BG51" i="4"/>
  <c r="FX30" i="4"/>
  <c r="BG30" i="4"/>
  <c r="AV76" i="4"/>
  <c r="FX51" i="4"/>
  <c r="KO51" i="4"/>
  <c r="KO30" i="4"/>
  <c r="LE76" i="4"/>
  <c r="KP76" i="4"/>
  <c r="FE51" i="4"/>
  <c r="JV30" i="4"/>
  <c r="FE30" i="4"/>
  <c r="HA76" i="4"/>
  <c r="AN51" i="4"/>
  <c r="AN30" i="4"/>
  <c r="AG76" i="4"/>
  <c r="JV51" i="4"/>
  <c r="R76" i="4"/>
  <c r="JC51" i="4"/>
  <c r="U51" i="4"/>
  <c r="EL30" i="4"/>
  <c r="KA76" i="4"/>
  <c r="EL51" i="4"/>
  <c r="JC30" i="4"/>
  <c r="GL76" i="4"/>
  <c r="U30" i="4"/>
</calcChain>
</file>

<file path=xl/sharedStrings.xml><?xml version="1.0" encoding="utf-8"?>
<sst xmlns="http://schemas.openxmlformats.org/spreadsheetml/2006/main" count="278" uniqueCount="130">
  <si>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</si>
  <si>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</si>
  <si>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</si>
  <si>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</si>
  <si>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</si>
  <si>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</si>
  <si>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</si>
  <si>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</si>
  <si>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</si>
  <si>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</si>
  <si>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</si>
  <si>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</si>
  <si>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</si>
  <si>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</si>
  <si>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</si>
  <si>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</si>
  <si>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</si>
  <si>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</si>
  <si>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</si>
  <si>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</si>
  <si>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</si>
  <si>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</si>
  <si>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</si>
  <si>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</si>
  <si>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</si>
  <si>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</si>
  <si>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</si>
  <si>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</si>
  <si>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</si>
  <si>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</si>
  <si>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</si>
  <si>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</si>
  <si>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</si>
  <si>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</si>
  <si>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</si>
  <si>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</si>
  <si>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</si>
  <si>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</si>
  <si>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</si>
  <si>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</si>
  <si>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</si>
  <si>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</si>
  <si>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</si>
  <si>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</si>
  <si>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</si>
  <si>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</si>
  <si>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</si>
  <si>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</si>
  <si>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</si>
  <si>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</si>
  <si>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</si>
  <si>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</si>
  <si>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</si>
  <si>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</si>
  <si>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</si>
  <si>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</si>
  <si>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</si>
  <si>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</si>
  <si>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</si>
  <si>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</si>
  <si>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</si>
  <si>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</si>
  <si>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</si>
  <si>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</si>
  <si>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</si>
  <si>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</si>
  <si>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</si>
  <si>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</si>
  <si>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</si>
  <si>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</si>
  <si>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</si>
  <si>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</si>
  <si>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</si>
  <si>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</si>
  <si>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</si>
  <si>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</si>
  <si>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</si>
  <si>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</si>
  <si>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</si>
  <si>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</si>
  <si>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</si>
  <si>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</si>
  <si>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</si>
  <si>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</si>
  <si>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</si>
  <si>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</si>
  <si>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</si>
  <si>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</si>
  <si>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</si>
  <si>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</si>
  <si>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</si>
  <si>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</si>
  <si>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</si>
  <si>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</si>
  <si>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</si>
  <si>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</si>
  <si>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</si>
  <si>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</si>
  <si>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</si>
  <si>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</si>
  <si>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</si>
  <si>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</si>
  <si>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</si>
  <si>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</si>
  <si>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</si>
  <si>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</si>
  <si>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</si>
  <si>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</si>
  <si>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</si>
  <si>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</si>
  <si>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紀伊田辺駅前第二駐車場</t>
  </si>
  <si>
    <t>法非適用</t>
  </si>
  <si>
    <t>駐車場整備事業</t>
  </si>
  <si>
    <t>-</t>
  </si>
  <si>
    <t>Ａ１Ｂ１</t>
  </si>
  <si>
    <t>非設置</t>
  </si>
  <si>
    <t>該当数値なし</t>
  </si>
  <si>
    <t>都市計画駐車場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</si>
  <si>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</si>
  <si>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</si>
  <si>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</si>
  <si>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</si>
  <si>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</si>
  <si>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</si>
  <si>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</si>
  <si>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</si>
  <si>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収益的収支比率については、昨年より減少しており、類似施設平均値と近い水準となっています。また、売上高ＧＯＰ比率も昨年より減少しており、類似施設平均値よりは高い水準を維持しています。
　今後も施設設備の維持管理費の節減を図り、安定した経営に努めてまいります。</t>
    <rPh sb="1" eb="4">
      <t>シュウエキテキ</t>
    </rPh>
    <rPh sb="4" eb="6">
      <t>シュウシ</t>
    </rPh>
    <rPh sb="6" eb="8">
      <t>ヒリツ</t>
    </rPh>
    <rPh sb="14" eb="16">
      <t>サクネン</t>
    </rPh>
    <rPh sb="18" eb="20">
      <t>ゲンショウ</t>
    </rPh>
    <rPh sb="25" eb="27">
      <t>ルイジ</t>
    </rPh>
    <rPh sb="27" eb="29">
      <t>シセツ</t>
    </rPh>
    <rPh sb="29" eb="32">
      <t>ヘイキンチ</t>
    </rPh>
    <rPh sb="33" eb="34">
      <t>チカ</t>
    </rPh>
    <rPh sb="35" eb="37">
      <t>スイジュン</t>
    </rPh>
    <rPh sb="48" eb="50">
      <t>ウリアゲ</t>
    </rPh>
    <rPh sb="50" eb="51">
      <t>ダカ</t>
    </rPh>
    <rPh sb="54" eb="56">
      <t>ヒリツ</t>
    </rPh>
    <rPh sb="57" eb="59">
      <t>サクネン</t>
    </rPh>
    <rPh sb="61" eb="63">
      <t>ゲンショウ</t>
    </rPh>
    <rPh sb="68" eb="70">
      <t>ルイジ</t>
    </rPh>
    <rPh sb="70" eb="72">
      <t>シセツ</t>
    </rPh>
    <rPh sb="72" eb="75">
      <t>ヘイキンチ</t>
    </rPh>
    <rPh sb="78" eb="79">
      <t>タカ</t>
    </rPh>
    <rPh sb="80" eb="82">
      <t>スイジュン</t>
    </rPh>
    <rPh sb="83" eb="85">
      <t>イジ</t>
    </rPh>
    <rPh sb="93" eb="95">
      <t>コンゴ</t>
    </rPh>
    <rPh sb="96" eb="98">
      <t>シセツ</t>
    </rPh>
    <rPh sb="98" eb="100">
      <t>セツビ</t>
    </rPh>
    <rPh sb="101" eb="103">
      <t>イジ</t>
    </rPh>
    <rPh sb="103" eb="106">
      <t>カンリヒ</t>
    </rPh>
    <rPh sb="107" eb="109">
      <t>セツゲン</t>
    </rPh>
    <rPh sb="110" eb="111">
      <t>ハカ</t>
    </rPh>
    <rPh sb="113" eb="115">
      <t>アンテイ</t>
    </rPh>
    <rPh sb="117" eb="119">
      <t>ケイエイ</t>
    </rPh>
    <rPh sb="120" eb="121">
      <t>ツト</t>
    </rPh>
    <phoneticPr fontId="5"/>
  </si>
  <si>
    <t>　建築後30年が経過する本施設について、今後も設備機器等の改修を計画的に実施してまいります。</t>
    <rPh sb="1" eb="3">
      <t>ケンチク</t>
    </rPh>
    <rPh sb="3" eb="4">
      <t>ゴ</t>
    </rPh>
    <rPh sb="6" eb="7">
      <t>ネン</t>
    </rPh>
    <rPh sb="8" eb="10">
      <t>ケイカ</t>
    </rPh>
    <rPh sb="12" eb="13">
      <t>ホン</t>
    </rPh>
    <rPh sb="13" eb="15">
      <t>シセツ</t>
    </rPh>
    <rPh sb="20" eb="22">
      <t>コンゴ</t>
    </rPh>
    <rPh sb="23" eb="25">
      <t>セツビ</t>
    </rPh>
    <rPh sb="25" eb="27">
      <t>キキ</t>
    </rPh>
    <rPh sb="27" eb="28">
      <t>トウ</t>
    </rPh>
    <rPh sb="29" eb="31">
      <t>カイシュウ</t>
    </rPh>
    <rPh sb="32" eb="35">
      <t>ケイカクテキ</t>
    </rPh>
    <rPh sb="36" eb="38">
      <t>ジッシ</t>
    </rPh>
    <phoneticPr fontId="5"/>
  </si>
  <si>
    <t>　稼働率については、昨年度より減少しておりますが、類似施設平均値よりは高い利用率を維持しています。新型コロナウイルス感染症の影響もあり、利用者は減少しておりますが、利便性の向上に努め、少しでも利用率が上がるように努めてまいります。</t>
    <rPh sb="1" eb="3">
      <t>カドウ</t>
    </rPh>
    <rPh sb="3" eb="4">
      <t>リツ</t>
    </rPh>
    <rPh sb="10" eb="13">
      <t>サクネンド</t>
    </rPh>
    <rPh sb="15" eb="17">
      <t>ゲンショウ</t>
    </rPh>
    <rPh sb="25" eb="27">
      <t>ルイジ</t>
    </rPh>
    <rPh sb="27" eb="29">
      <t>シセツ</t>
    </rPh>
    <rPh sb="29" eb="32">
      <t>ヘイキンチ</t>
    </rPh>
    <rPh sb="35" eb="36">
      <t>タカ</t>
    </rPh>
    <rPh sb="37" eb="40">
      <t>リヨウリツ</t>
    </rPh>
    <rPh sb="41" eb="43">
      <t>イジ</t>
    </rPh>
    <rPh sb="49" eb="51">
      <t>シンガタ</t>
    </rPh>
    <rPh sb="58" eb="61">
      <t>カンセンショウ</t>
    </rPh>
    <rPh sb="62" eb="64">
      <t>エイキョウ</t>
    </rPh>
    <rPh sb="68" eb="71">
      <t>リヨウシャ</t>
    </rPh>
    <rPh sb="72" eb="74">
      <t>ゲンショウ</t>
    </rPh>
    <rPh sb="82" eb="85">
      <t>リベンセイ</t>
    </rPh>
    <rPh sb="86" eb="88">
      <t>コウジョウ</t>
    </rPh>
    <rPh sb="89" eb="90">
      <t>ツト</t>
    </rPh>
    <rPh sb="92" eb="93">
      <t>スコ</t>
    </rPh>
    <rPh sb="96" eb="99">
      <t>リヨウリツ</t>
    </rPh>
    <rPh sb="100" eb="101">
      <t>ア</t>
    </rPh>
    <rPh sb="106" eb="107">
      <t>ツト</t>
    </rPh>
    <phoneticPr fontId="5"/>
  </si>
  <si>
    <t>　新型コロナウイルス感染症の影響もあり、収益が減少しておりますが、今後も引き続き健全な駐車場運営に努めます。</t>
    <rPh sb="1" eb="3">
      <t>シンガタ</t>
    </rPh>
    <rPh sb="10" eb="13">
      <t>カンセンショウ</t>
    </rPh>
    <rPh sb="14" eb="16">
      <t>エイキョウ</t>
    </rPh>
    <rPh sb="20" eb="22">
      <t>シュウエキ</t>
    </rPh>
    <rPh sb="23" eb="25">
      <t>ゲンショウ</t>
    </rPh>
    <rPh sb="33" eb="35">
      <t>コンゴ</t>
    </rPh>
    <rPh sb="36" eb="37">
      <t>ヒ</t>
    </rPh>
    <rPh sb="38" eb="39">
      <t>ツヅ</t>
    </rPh>
    <rPh sb="40" eb="42">
      <t>ケンゼン</t>
    </rPh>
    <rPh sb="43" eb="46">
      <t>チュウシャジョウ</t>
    </rPh>
    <rPh sb="46" eb="48">
      <t>ウンエイ</t>
    </rPh>
    <rPh sb="49" eb="50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</si>
</sst>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116.6</c:v>
                </c:pt>
                <c:pt idx="1">
                  <c:v>174.1</c:v>
                </c:pt>
                <c:pt idx="2">
                  <c:v>175.1</c:v>
                </c:pt>
                <c:pt idx="3">
                  <c:v>175</c:v>
                </c:pt>
                <c:pt idx="4">
                  <c:v>123.7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C-417E-A43B-B5D56D48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156</c:v>
                </c:pt>
                <c:pt idx="1">
                  <c:v>218.3</c:v>
                </c:pt>
                <c:pt idx="2">
                  <c:v>255.1</c:v>
                </c:pt>
                <c:pt idx="3">
                  <c:v>225.1</c:v>
                </c:pt>
                <c:pt idx="4">
                  <c:v>130.80000000000001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C-417E-A43B-B5D56D486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185.6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1-4D3E-9A5B-50E2788CC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283.7</c:v>
                </c:pt>
                <c:pt idx="1">
                  <c:v>263.39999999999998</c:v>
                </c:pt>
                <c:pt idx="2">
                  <c:v>178.3</c:v>
                </c:pt>
                <c:pt idx="3">
                  <c:v>1310.7</c:v>
                </c:pt>
                <c:pt idx="4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1-4D3E-9A5B-50E2788CC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14C-498E-A2B8-FA3E752D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C-498E-A2B8-FA3E752D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756-47C4-8C72-0C8E4518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6-47C4-8C72-0C8E45188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0-4385-B0E5-F382F5DF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3.5</c:v>
                </c:pt>
                <c:pt idx="2">
                  <c:v>3.8</c:v>
                </c:pt>
                <c:pt idx="3">
                  <c:v>3.2</c:v>
                </c:pt>
                <c:pt idx="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0-4385-B0E5-F382F5DF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0-48BD-BC13-1847B163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</c:v>
                </c:pt>
                <c:pt idx="1">
                  <c:v>28</c:v>
                </c:pt>
                <c:pt idx="2">
                  <c:v>27</c:v>
                </c:pt>
                <c:pt idx="3">
                  <c:v>14</c:v>
                </c:pt>
                <c:pt idx="4">
                  <c:v>4426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0-48BD-BC13-1847B163B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287.3</c:v>
                </c:pt>
                <c:pt idx="1">
                  <c:v>284.3</c:v>
                </c:pt>
                <c:pt idx="2">
                  <c:v>283.3</c:v>
                </c:pt>
                <c:pt idx="3">
                  <c:v>302.89999999999998</c:v>
                </c:pt>
                <c:pt idx="4">
                  <c:v>213.7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8-4A37-9D9A-832096B8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135.6</c:v>
                </c:pt>
                <c:pt idx="1">
                  <c:v>134.5</c:v>
                </c:pt>
                <c:pt idx="2">
                  <c:v>134.9</c:v>
                </c:pt>
                <c:pt idx="3">
                  <c:v>129.9</c:v>
                </c:pt>
                <c:pt idx="4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8-4A37-9D9A-832096B8D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49.7</c:v>
                </c:pt>
                <c:pt idx="1">
                  <c:v>48.2</c:v>
                </c:pt>
                <c:pt idx="2">
                  <c:v>49.1</c:v>
                </c:pt>
                <c:pt idx="3">
                  <c:v>48.8</c:v>
                </c:pt>
                <c:pt idx="4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E3-4EFA-9B5D-BD0E5F70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27.9</c:v>
                </c:pt>
                <c:pt idx="1">
                  <c:v>30.9</c:v>
                </c:pt>
                <c:pt idx="2">
                  <c:v>32.4</c:v>
                </c:pt>
                <c:pt idx="3">
                  <c:v>13.1</c:v>
                </c:pt>
                <c:pt idx="4">
                  <c:v>-0.7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3-4EFA-9B5D-BD0E5F70C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14333</c:v>
                </c:pt>
                <c:pt idx="1">
                  <c:v>14193</c:v>
                </c:pt>
                <c:pt idx="2">
                  <c:v>13974</c:v>
                </c:pt>
                <c:pt idx="3">
                  <c:v>13687</c:v>
                </c:pt>
                <c:pt idx="4">
                  <c:v>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4-40B4-94C1-1674FB31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19504</c:v>
                </c:pt>
                <c:pt idx="1">
                  <c:v>18068</c:v>
                </c:pt>
                <c:pt idx="2">
                  <c:v>25902</c:v>
                </c:pt>
                <c:pt idx="3">
                  <c:v>23067</c:v>
                </c:pt>
                <c:pt idx="4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4-40B4-94C1-1674FB314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B53" zoomScaleNormal="100" zoomScaleSheetLayoutView="70" workbookViewId="0">
      <selection activeCell="ND49" sqref="ND49:NR6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2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2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8" t="str">
        <f>データ!H6&amp;"　"&amp;データ!I6</f>
        <v>和歌山県田辺市　紀伊田辺駅前第二駐車場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3464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117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30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102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126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116.6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174.1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175.1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175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123.7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287.3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284.3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283.3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302.89999999999998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213.7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156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218.3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255.1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225.1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130.80000000000001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5.6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3.5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135.6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134.5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134.9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129.9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105.7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128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49.7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48.2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49.1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48.8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30.6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14333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14193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13974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13687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3521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40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27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14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4426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27.9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30.9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13.1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-0.7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19504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18068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25902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23067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4197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129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52746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4400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185.6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283.7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263.39999999999998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178.3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1310.7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110.8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QtamMNGvt5fils1LE4ap5Pdhdaf3iJlDeJI0SLON5lQHoPTUIWYI+0QclbkhGHewoV6wTDkh1oJ8SDHNHzed/A==" saltValue="PU/BUvRgY8/+WbENseIR6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91</v>
      </c>
      <c r="AM5" s="59" t="s">
        <v>92</v>
      </c>
      <c r="AN5" s="59" t="s">
        <v>101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102</v>
      </c>
      <c r="AV5" s="59" t="s">
        <v>100</v>
      </c>
      <c r="AW5" s="59" t="s">
        <v>103</v>
      </c>
      <c r="AX5" s="59" t="s">
        <v>92</v>
      </c>
      <c r="AY5" s="59" t="s">
        <v>101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102</v>
      </c>
      <c r="BG5" s="59" t="s">
        <v>90</v>
      </c>
      <c r="BH5" s="59" t="s">
        <v>103</v>
      </c>
      <c r="BI5" s="59" t="s">
        <v>104</v>
      </c>
      <c r="BJ5" s="59" t="s">
        <v>101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92</v>
      </c>
      <c r="BU5" s="59" t="s">
        <v>101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100</v>
      </c>
      <c r="CQ5" s="59" t="s">
        <v>103</v>
      </c>
      <c r="CR5" s="59" t="s">
        <v>92</v>
      </c>
      <c r="CS5" s="59" t="s">
        <v>101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100</v>
      </c>
      <c r="DB5" s="59" t="s">
        <v>91</v>
      </c>
      <c r="DC5" s="59" t="s">
        <v>104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101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2">
      <c r="A6" s="49" t="s">
        <v>105</v>
      </c>
      <c r="B6" s="60">
        <f>B8</f>
        <v>2020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和歌山県田辺市</v>
      </c>
      <c r="I6" s="60" t="str">
        <f t="shared" si="1"/>
        <v>紀伊田辺駅前第二駐車場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立体式</v>
      </c>
      <c r="R6" s="63">
        <f t="shared" si="1"/>
        <v>30</v>
      </c>
      <c r="S6" s="62" t="str">
        <f t="shared" si="1"/>
        <v>駅</v>
      </c>
      <c r="T6" s="62" t="str">
        <f t="shared" si="1"/>
        <v>無</v>
      </c>
      <c r="U6" s="63">
        <f t="shared" si="1"/>
        <v>3464</v>
      </c>
      <c r="V6" s="63">
        <f t="shared" si="1"/>
        <v>102</v>
      </c>
      <c r="W6" s="63">
        <f t="shared" si="1"/>
        <v>200</v>
      </c>
      <c r="X6" s="62" t="str">
        <f t="shared" si="1"/>
        <v>無</v>
      </c>
      <c r="Y6" s="64">
        <f>IF(Y8="-",NA(),Y8)</f>
        <v>116.6</v>
      </c>
      <c r="Z6" s="64">
        <f t="shared" ref="Z6:AH6" si="2">IF(Z8="-",NA(),Z8)</f>
        <v>174.1</v>
      </c>
      <c r="AA6" s="64">
        <f t="shared" si="2"/>
        <v>175.1</v>
      </c>
      <c r="AB6" s="64">
        <f t="shared" si="2"/>
        <v>175</v>
      </c>
      <c r="AC6" s="64">
        <f t="shared" si="2"/>
        <v>123.7</v>
      </c>
      <c r="AD6" s="64">
        <f t="shared" si="2"/>
        <v>156</v>
      </c>
      <c r="AE6" s="64">
        <f t="shared" si="2"/>
        <v>218.3</v>
      </c>
      <c r="AF6" s="64">
        <f t="shared" si="2"/>
        <v>255.1</v>
      </c>
      <c r="AG6" s="64">
        <f t="shared" si="2"/>
        <v>225.1</v>
      </c>
      <c r="AH6" s="64">
        <f t="shared" si="2"/>
        <v>130.80000000000001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5.6</v>
      </c>
      <c r="AP6" s="64">
        <f t="shared" si="3"/>
        <v>3.5</v>
      </c>
      <c r="AQ6" s="64">
        <f t="shared" si="3"/>
        <v>3.8</v>
      </c>
      <c r="AR6" s="64">
        <f t="shared" si="3"/>
        <v>3.2</v>
      </c>
      <c r="AS6" s="64">
        <f t="shared" si="3"/>
        <v>9.5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40</v>
      </c>
      <c r="BA6" s="65">
        <f t="shared" si="4"/>
        <v>28</v>
      </c>
      <c r="BB6" s="65">
        <f t="shared" si="4"/>
        <v>27</v>
      </c>
      <c r="BC6" s="65">
        <f t="shared" si="4"/>
        <v>14</v>
      </c>
      <c r="BD6" s="65">
        <f t="shared" si="4"/>
        <v>4426</v>
      </c>
      <c r="BE6" s="63" t="str">
        <f>IF(BE8="-","",IF(BE8="-","【-】","【"&amp;SUBSTITUTE(TEXT(BE8,"#,##0"),"-","△")&amp;"】"))</f>
        <v>【2,345】</v>
      </c>
      <c r="BF6" s="64">
        <f>IF(BF8="-",NA(),BF8)</f>
        <v>49.7</v>
      </c>
      <c r="BG6" s="64">
        <f t="shared" ref="BG6:BO6" si="5">IF(BG8="-",NA(),BG8)</f>
        <v>48.2</v>
      </c>
      <c r="BH6" s="64">
        <f t="shared" si="5"/>
        <v>49.1</v>
      </c>
      <c r="BI6" s="64">
        <f t="shared" si="5"/>
        <v>48.8</v>
      </c>
      <c r="BJ6" s="64">
        <f t="shared" si="5"/>
        <v>30.6</v>
      </c>
      <c r="BK6" s="64">
        <f t="shared" si="5"/>
        <v>27.9</v>
      </c>
      <c r="BL6" s="64">
        <f t="shared" si="5"/>
        <v>30.9</v>
      </c>
      <c r="BM6" s="64">
        <f t="shared" si="5"/>
        <v>32.4</v>
      </c>
      <c r="BN6" s="64">
        <f t="shared" si="5"/>
        <v>13.1</v>
      </c>
      <c r="BO6" s="64">
        <f t="shared" si="5"/>
        <v>-0.7</v>
      </c>
      <c r="BP6" s="61" t="str">
        <f>IF(BP8="-","",IF(BP8="-","【-】","【"&amp;SUBSTITUTE(TEXT(BP8,"#,##0.0"),"-","△")&amp;"】"))</f>
        <v>【△65.9】</v>
      </c>
      <c r="BQ6" s="65">
        <f>IF(BQ8="-",NA(),BQ8)</f>
        <v>14333</v>
      </c>
      <c r="BR6" s="65">
        <f t="shared" ref="BR6:BZ6" si="6">IF(BR8="-",NA(),BR8)</f>
        <v>14193</v>
      </c>
      <c r="BS6" s="65">
        <f t="shared" si="6"/>
        <v>13974</v>
      </c>
      <c r="BT6" s="65">
        <f t="shared" si="6"/>
        <v>13687</v>
      </c>
      <c r="BU6" s="65">
        <f t="shared" si="6"/>
        <v>3521</v>
      </c>
      <c r="BV6" s="65">
        <f t="shared" si="6"/>
        <v>19504</v>
      </c>
      <c r="BW6" s="65">
        <f t="shared" si="6"/>
        <v>18068</v>
      </c>
      <c r="BX6" s="65">
        <f t="shared" si="6"/>
        <v>25902</v>
      </c>
      <c r="BY6" s="65">
        <f t="shared" si="6"/>
        <v>23067</v>
      </c>
      <c r="BZ6" s="65">
        <f t="shared" si="6"/>
        <v>4197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106</v>
      </c>
      <c r="CM6" s="63">
        <f t="shared" ref="CM6:CN6" si="7">CM8</f>
        <v>52746</v>
      </c>
      <c r="CN6" s="63">
        <f t="shared" si="7"/>
        <v>4400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106</v>
      </c>
      <c r="CZ6" s="64">
        <f>IF(CZ8="-",NA(),CZ8)</f>
        <v>185.6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283.7</v>
      </c>
      <c r="DF6" s="64">
        <f t="shared" si="8"/>
        <v>263.39999999999998</v>
      </c>
      <c r="DG6" s="64">
        <f t="shared" si="8"/>
        <v>178.3</v>
      </c>
      <c r="DH6" s="64">
        <f t="shared" si="8"/>
        <v>1310.7</v>
      </c>
      <c r="DI6" s="64">
        <f t="shared" si="8"/>
        <v>110.8</v>
      </c>
      <c r="DJ6" s="61" t="str">
        <f>IF(DJ8="-","",IF(DJ8="-","【-】","【"&amp;SUBSTITUTE(TEXT(DJ8,"#,##0.0"),"-","△")&amp;"】"))</f>
        <v>【183.4】</v>
      </c>
      <c r="DK6" s="64">
        <f>IF(DK8="-",NA(),DK8)</f>
        <v>287.3</v>
      </c>
      <c r="DL6" s="64">
        <f t="shared" ref="DL6:DT6" si="9">IF(DL8="-",NA(),DL8)</f>
        <v>284.3</v>
      </c>
      <c r="DM6" s="64">
        <f t="shared" si="9"/>
        <v>283.3</v>
      </c>
      <c r="DN6" s="64">
        <f t="shared" si="9"/>
        <v>302.89999999999998</v>
      </c>
      <c r="DO6" s="64">
        <f t="shared" si="9"/>
        <v>213.7</v>
      </c>
      <c r="DP6" s="64">
        <f t="shared" si="9"/>
        <v>135.6</v>
      </c>
      <c r="DQ6" s="64">
        <f t="shared" si="9"/>
        <v>134.5</v>
      </c>
      <c r="DR6" s="64">
        <f t="shared" si="9"/>
        <v>134.9</v>
      </c>
      <c r="DS6" s="64">
        <f t="shared" si="9"/>
        <v>129.9</v>
      </c>
      <c r="DT6" s="64">
        <f t="shared" si="9"/>
        <v>105.7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2">
      <c r="A7" s="49" t="s">
        <v>107</v>
      </c>
      <c r="B7" s="60">
        <f t="shared" ref="B7:X7" si="10">B8</f>
        <v>2020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和歌山県　田辺市</v>
      </c>
      <c r="I7" s="60" t="str">
        <f t="shared" si="10"/>
        <v>紀伊田辺駅前第二駐車場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立体式</v>
      </c>
      <c r="R7" s="63">
        <f t="shared" si="10"/>
        <v>30</v>
      </c>
      <c r="S7" s="62" t="str">
        <f t="shared" si="10"/>
        <v>駅</v>
      </c>
      <c r="T7" s="62" t="str">
        <f t="shared" si="10"/>
        <v>無</v>
      </c>
      <c r="U7" s="63">
        <f t="shared" si="10"/>
        <v>3464</v>
      </c>
      <c r="V7" s="63">
        <f t="shared" si="10"/>
        <v>102</v>
      </c>
      <c r="W7" s="63">
        <f t="shared" si="10"/>
        <v>200</v>
      </c>
      <c r="X7" s="62" t="str">
        <f t="shared" si="10"/>
        <v>無</v>
      </c>
      <c r="Y7" s="64">
        <f>Y8</f>
        <v>116.6</v>
      </c>
      <c r="Z7" s="64">
        <f t="shared" ref="Z7:AH7" si="11">Z8</f>
        <v>174.1</v>
      </c>
      <c r="AA7" s="64">
        <f t="shared" si="11"/>
        <v>175.1</v>
      </c>
      <c r="AB7" s="64">
        <f t="shared" si="11"/>
        <v>175</v>
      </c>
      <c r="AC7" s="64">
        <f t="shared" si="11"/>
        <v>123.7</v>
      </c>
      <c r="AD7" s="64">
        <f t="shared" si="11"/>
        <v>156</v>
      </c>
      <c r="AE7" s="64">
        <f t="shared" si="11"/>
        <v>218.3</v>
      </c>
      <c r="AF7" s="64">
        <f t="shared" si="11"/>
        <v>255.1</v>
      </c>
      <c r="AG7" s="64">
        <f t="shared" si="11"/>
        <v>225.1</v>
      </c>
      <c r="AH7" s="64">
        <f t="shared" si="11"/>
        <v>130.80000000000001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5.6</v>
      </c>
      <c r="AP7" s="64">
        <f t="shared" si="12"/>
        <v>3.5</v>
      </c>
      <c r="AQ7" s="64">
        <f t="shared" si="12"/>
        <v>3.8</v>
      </c>
      <c r="AR7" s="64">
        <f t="shared" si="12"/>
        <v>3.2</v>
      </c>
      <c r="AS7" s="64">
        <f t="shared" si="12"/>
        <v>9.5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40</v>
      </c>
      <c r="BA7" s="65">
        <f t="shared" si="13"/>
        <v>28</v>
      </c>
      <c r="BB7" s="65">
        <f t="shared" si="13"/>
        <v>27</v>
      </c>
      <c r="BC7" s="65">
        <f t="shared" si="13"/>
        <v>14</v>
      </c>
      <c r="BD7" s="65">
        <f t="shared" si="13"/>
        <v>4426</v>
      </c>
      <c r="BE7" s="63"/>
      <c r="BF7" s="64">
        <f>BF8</f>
        <v>49.7</v>
      </c>
      <c r="BG7" s="64">
        <f t="shared" ref="BG7:BO7" si="14">BG8</f>
        <v>48.2</v>
      </c>
      <c r="BH7" s="64">
        <f t="shared" si="14"/>
        <v>49.1</v>
      </c>
      <c r="BI7" s="64">
        <f t="shared" si="14"/>
        <v>48.8</v>
      </c>
      <c r="BJ7" s="64">
        <f t="shared" si="14"/>
        <v>30.6</v>
      </c>
      <c r="BK7" s="64">
        <f t="shared" si="14"/>
        <v>27.9</v>
      </c>
      <c r="BL7" s="64">
        <f t="shared" si="14"/>
        <v>30.9</v>
      </c>
      <c r="BM7" s="64">
        <f t="shared" si="14"/>
        <v>32.4</v>
      </c>
      <c r="BN7" s="64">
        <f t="shared" si="14"/>
        <v>13.1</v>
      </c>
      <c r="BO7" s="64">
        <f t="shared" si="14"/>
        <v>-0.7</v>
      </c>
      <c r="BP7" s="61"/>
      <c r="BQ7" s="65">
        <f>BQ8</f>
        <v>14333</v>
      </c>
      <c r="BR7" s="65">
        <f t="shared" ref="BR7:BZ7" si="15">BR8</f>
        <v>14193</v>
      </c>
      <c r="BS7" s="65">
        <f t="shared" si="15"/>
        <v>13974</v>
      </c>
      <c r="BT7" s="65">
        <f t="shared" si="15"/>
        <v>13687</v>
      </c>
      <c r="BU7" s="65">
        <f t="shared" si="15"/>
        <v>3521</v>
      </c>
      <c r="BV7" s="65">
        <f t="shared" si="15"/>
        <v>19504</v>
      </c>
      <c r="BW7" s="65">
        <f t="shared" si="15"/>
        <v>18068</v>
      </c>
      <c r="BX7" s="65">
        <f t="shared" si="15"/>
        <v>25902</v>
      </c>
      <c r="BY7" s="65">
        <f t="shared" si="15"/>
        <v>23067</v>
      </c>
      <c r="BZ7" s="65">
        <f t="shared" si="15"/>
        <v>4197</v>
      </c>
      <c r="CA7" s="63"/>
      <c r="CB7" s="64" t="s">
        <v>108</v>
      </c>
      <c r="CC7" s="64" t="s">
        <v>108</v>
      </c>
      <c r="CD7" s="64" t="s">
        <v>108</v>
      </c>
      <c r="CE7" s="64" t="s">
        <v>108</v>
      </c>
      <c r="CF7" s="64" t="s">
        <v>108</v>
      </c>
      <c r="CG7" s="64" t="s">
        <v>108</v>
      </c>
      <c r="CH7" s="64" t="s">
        <v>108</v>
      </c>
      <c r="CI7" s="64" t="s">
        <v>108</v>
      </c>
      <c r="CJ7" s="64" t="s">
        <v>108</v>
      </c>
      <c r="CK7" s="64" t="s">
        <v>106</v>
      </c>
      <c r="CL7" s="61"/>
      <c r="CM7" s="63">
        <f>CM8</f>
        <v>52746</v>
      </c>
      <c r="CN7" s="63">
        <f>CN8</f>
        <v>4400</v>
      </c>
      <c r="CO7" s="64" t="s">
        <v>108</v>
      </c>
      <c r="CP7" s="64" t="s">
        <v>108</v>
      </c>
      <c r="CQ7" s="64" t="s">
        <v>108</v>
      </c>
      <c r="CR7" s="64" t="s">
        <v>108</v>
      </c>
      <c r="CS7" s="64" t="s">
        <v>108</v>
      </c>
      <c r="CT7" s="64" t="s">
        <v>108</v>
      </c>
      <c r="CU7" s="64" t="s">
        <v>108</v>
      </c>
      <c r="CV7" s="64" t="s">
        <v>108</v>
      </c>
      <c r="CW7" s="64" t="s">
        <v>108</v>
      </c>
      <c r="CX7" s="64" t="s">
        <v>106</v>
      </c>
      <c r="CY7" s="61"/>
      <c r="CZ7" s="64">
        <f>CZ8</f>
        <v>185.6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283.7</v>
      </c>
      <c r="DF7" s="64">
        <f t="shared" si="16"/>
        <v>263.39999999999998</v>
      </c>
      <c r="DG7" s="64">
        <f t="shared" si="16"/>
        <v>178.3</v>
      </c>
      <c r="DH7" s="64">
        <f t="shared" si="16"/>
        <v>1310.7</v>
      </c>
      <c r="DI7" s="64">
        <f t="shared" si="16"/>
        <v>110.8</v>
      </c>
      <c r="DJ7" s="61"/>
      <c r="DK7" s="64">
        <f>DK8</f>
        <v>287.3</v>
      </c>
      <c r="DL7" s="64">
        <f t="shared" ref="DL7:DT7" si="17">DL8</f>
        <v>284.3</v>
      </c>
      <c r="DM7" s="64">
        <f t="shared" si="17"/>
        <v>283.3</v>
      </c>
      <c r="DN7" s="64">
        <f t="shared" si="17"/>
        <v>302.89999999999998</v>
      </c>
      <c r="DO7" s="64">
        <f t="shared" si="17"/>
        <v>213.7</v>
      </c>
      <c r="DP7" s="64">
        <f t="shared" si="17"/>
        <v>135.6</v>
      </c>
      <c r="DQ7" s="64">
        <f t="shared" si="17"/>
        <v>134.5</v>
      </c>
      <c r="DR7" s="64">
        <f t="shared" si="17"/>
        <v>134.9</v>
      </c>
      <c r="DS7" s="64">
        <f t="shared" si="17"/>
        <v>129.9</v>
      </c>
      <c r="DT7" s="64">
        <f t="shared" si="17"/>
        <v>105.7</v>
      </c>
      <c r="DU7" s="61"/>
    </row>
    <row r="8" spans="1:125" s="66" customFormat="1" x14ac:dyDescent="0.2">
      <c r="A8" s="49"/>
      <c r="B8" s="67">
        <v>2020</v>
      </c>
      <c r="C8" s="67">
        <v>302066</v>
      </c>
      <c r="D8" s="67">
        <v>47</v>
      </c>
      <c r="E8" s="67">
        <v>14</v>
      </c>
      <c r="F8" s="67">
        <v>0</v>
      </c>
      <c r="G8" s="67">
        <v>2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30</v>
      </c>
      <c r="S8" s="69" t="s">
        <v>119</v>
      </c>
      <c r="T8" s="69" t="s">
        <v>120</v>
      </c>
      <c r="U8" s="70">
        <v>3464</v>
      </c>
      <c r="V8" s="70">
        <v>102</v>
      </c>
      <c r="W8" s="70">
        <v>200</v>
      </c>
      <c r="X8" s="69" t="s">
        <v>120</v>
      </c>
      <c r="Y8" s="71">
        <v>116.6</v>
      </c>
      <c r="Z8" s="71">
        <v>174.1</v>
      </c>
      <c r="AA8" s="71">
        <v>175.1</v>
      </c>
      <c r="AB8" s="71">
        <v>175</v>
      </c>
      <c r="AC8" s="71">
        <v>123.7</v>
      </c>
      <c r="AD8" s="71">
        <v>156</v>
      </c>
      <c r="AE8" s="71">
        <v>218.3</v>
      </c>
      <c r="AF8" s="71">
        <v>255.1</v>
      </c>
      <c r="AG8" s="71">
        <v>225.1</v>
      </c>
      <c r="AH8" s="71">
        <v>130.80000000000001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5.6</v>
      </c>
      <c r="AP8" s="71">
        <v>3.5</v>
      </c>
      <c r="AQ8" s="71">
        <v>3.8</v>
      </c>
      <c r="AR8" s="71">
        <v>3.2</v>
      </c>
      <c r="AS8" s="71">
        <v>9.5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40</v>
      </c>
      <c r="BA8" s="72">
        <v>28</v>
      </c>
      <c r="BB8" s="72">
        <v>27</v>
      </c>
      <c r="BC8" s="72">
        <v>14</v>
      </c>
      <c r="BD8" s="72">
        <v>4426</v>
      </c>
      <c r="BE8" s="72">
        <v>2345</v>
      </c>
      <c r="BF8" s="71">
        <v>49.7</v>
      </c>
      <c r="BG8" s="71">
        <v>48.2</v>
      </c>
      <c r="BH8" s="71">
        <v>49.1</v>
      </c>
      <c r="BI8" s="71">
        <v>48.8</v>
      </c>
      <c r="BJ8" s="71">
        <v>30.6</v>
      </c>
      <c r="BK8" s="71">
        <v>27.9</v>
      </c>
      <c r="BL8" s="71">
        <v>30.9</v>
      </c>
      <c r="BM8" s="71">
        <v>32.4</v>
      </c>
      <c r="BN8" s="71">
        <v>13.1</v>
      </c>
      <c r="BO8" s="71">
        <v>-0.7</v>
      </c>
      <c r="BP8" s="68">
        <v>-65.900000000000006</v>
      </c>
      <c r="BQ8" s="72">
        <v>14333</v>
      </c>
      <c r="BR8" s="72">
        <v>14193</v>
      </c>
      <c r="BS8" s="72">
        <v>13974</v>
      </c>
      <c r="BT8" s="73">
        <v>13687</v>
      </c>
      <c r="BU8" s="73">
        <v>3521</v>
      </c>
      <c r="BV8" s="72">
        <v>19504</v>
      </c>
      <c r="BW8" s="72">
        <v>18068</v>
      </c>
      <c r="BX8" s="72">
        <v>25902</v>
      </c>
      <c r="BY8" s="72">
        <v>23067</v>
      </c>
      <c r="BZ8" s="72">
        <v>4197</v>
      </c>
      <c r="CA8" s="70">
        <v>3932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52746</v>
      </c>
      <c r="CN8" s="70">
        <v>4400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185.6</v>
      </c>
      <c r="DA8" s="71">
        <v>0</v>
      </c>
      <c r="DB8" s="71">
        <v>0</v>
      </c>
      <c r="DC8" s="71">
        <v>0</v>
      </c>
      <c r="DD8" s="71">
        <v>0</v>
      </c>
      <c r="DE8" s="71">
        <v>283.7</v>
      </c>
      <c r="DF8" s="71">
        <v>263.39999999999998</v>
      </c>
      <c r="DG8" s="71">
        <v>178.3</v>
      </c>
      <c r="DH8" s="71">
        <v>1310.7</v>
      </c>
      <c r="DI8" s="71">
        <v>110.8</v>
      </c>
      <c r="DJ8" s="68">
        <v>183.4</v>
      </c>
      <c r="DK8" s="71">
        <v>287.3</v>
      </c>
      <c r="DL8" s="71">
        <v>284.3</v>
      </c>
      <c r="DM8" s="71">
        <v>283.3</v>
      </c>
      <c r="DN8" s="71">
        <v>302.89999999999998</v>
      </c>
      <c r="DO8" s="71">
        <v>213.7</v>
      </c>
      <c r="DP8" s="71">
        <v>135.6</v>
      </c>
      <c r="DQ8" s="71">
        <v>134.5</v>
      </c>
      <c r="DR8" s="71">
        <v>134.9</v>
      </c>
      <c r="DS8" s="71">
        <v>129.9</v>
      </c>
      <c r="DT8" s="71">
        <v>105.7</v>
      </c>
      <c r="DU8" s="68">
        <v>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121</v>
      </c>
      <c r="C10" s="78" t="s">
        <v>122</v>
      </c>
      <c r="D10" s="78" t="s">
        <v>123</v>
      </c>
      <c r="E10" s="78" t="s">
        <v>124</v>
      </c>
      <c r="F10" s="78" t="s">
        <v>125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US-J0053</cp:lastModifiedBy>
  <cp:lastPrinted>2022-01-30T00:48:18Z</cp:lastPrinted>
  <dcterms:created xsi:type="dcterms:W3CDTF">2021-12-17T06:06:15Z</dcterms:created>
  <dcterms:modified xsi:type="dcterms:W3CDTF">2022-01-30T00:50:21Z</dcterms:modified>
  <cp:category/>
</cp:coreProperties>
</file>