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5C31C03E-64A4-4533-9059-39BF1E504362}" xr6:coauthVersionLast="36" xr6:coauthVersionMax="36" xr10:uidLastSave="{00000000-0000-0000-0000-000000000000}"/>
  <workbookProtection workbookAlgorithmName="SHA-512" workbookHashValue="P/LDwxbviQ75rRhNqBlXL+FhLg8gGC+pjehowojPlcmBkfbHIPKObI4Kk36a03Q0zL/07/7eb8lrYzKbjfQZPg==" workbookSaltValue="u5c7JE1C/tQIa1lluqsA6Q=="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AD10" i="4"/>
  <c r="AL8" i="4"/>
  <c r="P8"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<sst xmlns="http://schemas.openxmlformats.org/spreadsheetml/2006/main" count="236" uniqueCount="122">
  <si>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</si>
  <si>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</si>
  <si>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</si>
  <si>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</si>
  <si>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</si>
  <si>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</si>
  <si>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</si>
  <si>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</si>
  <si>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</si>
  <si>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</si>
  <si>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</si>
  <si>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</si>
  <si>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</si>
  <si>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</si>
  <si>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</si>
  <si>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</si>
  <si>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</si>
  <si>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</si>
  <si>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</si>
  <si>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</si>
  <si>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</si>
  <si>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</si>
  <si>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</si>
  <si>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</si>
  <si>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</si>
  <si>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</si>
  <si>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</si>
  <si>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</si>
  <si>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</si>
  <si>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</si>
  <si>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</si>
  <si>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</si>
  <si>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</si>
  <si>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</si>
  <si>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</si>
  <si>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</si>
  <si>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</si>
  <si>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</si>
  <si>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</si>
  <si>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</si>
  <si>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</si>
  <si>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</si>
  <si>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</si>
  <si>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</si>
  <si>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</si>
  <si>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</si>
  <si>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</si>
  <si>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</si>
  <si>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</si>
  <si>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</si>
  <si>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</si>
  <si>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</si>
  <si>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</si>
  <si>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</si>
  <si>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</si>
  <si>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</si>
  <si>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</si>
  <si>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</si>
  <si>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</si>
  <si>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</si>
  <si>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</si>
  <si>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</si>
  <si>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</si>
  <si>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</si>
  <si>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</si>
  <si>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</si>
  <si>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</si>
  <si>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</si>
  <si>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</si>
  <si>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</si>
  <si>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</si>
  <si>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</si>
  <si>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</si>
  <si>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</si>
  <si>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</si>
  <si>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</si>
  <si>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</si>
  <si>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</si>
  <si>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</si>
  <si>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</si>
  <si>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</si>
  <si>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</si>
  <si>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</si>
  <si>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</si>
  <si>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</si>
  <si>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</si>
  <si>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</si>
  <si>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</si>
  <si>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</si>
  <si>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</si>
  <si>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</si>
  <si>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</si>
  <si>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</si>
  <si>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</si>
  <si>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</si>
  <si>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</si>
  <si>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</si>
  <si>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</si>
  <si>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</si>
  <si>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</si>
  <si>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</si>
  <si>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</si>
  <si>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</si>
  <si>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</si>
  <si>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</si>
  <si>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</si>
  <si>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</si>
  <si>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</si>
  <si>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</si>
  <si>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</si>
  <si>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</si>
  <si>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</si>
  <si>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</si>
  <si>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</si>
  <si>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</si>
  <si>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</si>
  <si>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</si>
  <si>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</si>
  <si>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</si>
  <si>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t>
    </r>
    <r>
      <rPr>
        <sz val="11"/>
        <color rgb="FF00B0F0"/>
        <rFont val="ＭＳ ゴシック"/>
        <family val="3"/>
        <charset val="128"/>
      </rPr>
      <t>処理区域内の高齢化による利用者の減少に伴い有収水量が減少し、類似団体に比して高い数値となっております。</t>
    </r>
    <r>
      <rPr>
        <sz val="11"/>
        <color theme="1"/>
        <rFont val="ＭＳ ゴシック"/>
        <family val="3"/>
        <charset val="128"/>
      </rPr>
      <t>処理区域内の状況から接続率の大きな向上は見込めないため、維持管理費の節減に努め、汚水処理原価の改善に努めてまいります。
　施設利用率</t>
    </r>
    <r>
      <rPr>
        <sz val="11"/>
        <color rgb="FF00B0F0"/>
        <rFont val="ＭＳ ゴシック"/>
        <family val="3"/>
        <charset val="128"/>
      </rPr>
      <t>及び</t>
    </r>
    <r>
      <rPr>
        <sz val="11"/>
        <color theme="1"/>
        <rFont val="ＭＳ ゴシック"/>
        <family val="3"/>
        <charset val="128"/>
      </rPr>
      <t>水洗化率は、類似団体より低い水準となっており、使用料収入の増加を図るためにも水洗化率向上の取り組みに努めてまいります。</t>
    </r>
    <rPh sb="200" eb="201">
      <t>トモナ</t>
    </rPh>
    <rPh sb="298" eb="299">
      <t>オヨ</t>
    </rPh>
    <phoneticPr fontId="4"/>
  </si>
  <si>
    <r>
      <t>　上野鎌倉・上野中根地区は供用開始から</t>
    </r>
    <r>
      <rPr>
        <sz val="11"/>
        <color rgb="FF00B0F0"/>
        <rFont val="ＭＳ ゴシック"/>
        <family val="3"/>
        <charset val="128"/>
      </rPr>
      <t>22</t>
    </r>
    <r>
      <rPr>
        <sz val="11"/>
        <color theme="1"/>
        <rFont val="ＭＳ ゴシック"/>
        <family val="3"/>
        <charset val="128"/>
      </rPr>
      <t>年が経過していますが、施設の大きな改修などの必要は生じていません。今後老朽化により発生する改修経費も想定した計画的な老朽化対策に取り組んでまいります。</t>
    </r>
    <rPh sb="1" eb="3">
      <t>ウエノ</t>
    </rPh>
    <rPh sb="3" eb="5">
      <t>カマクラ</t>
    </rPh>
    <rPh sb="6" eb="8">
      <t>ウエノ</t>
    </rPh>
    <rPh sb="8" eb="10">
      <t>ナカネ</t>
    </rPh>
    <rPh sb="10" eb="12">
      <t>チク</t>
    </rPh>
    <rPh sb="13" eb="15">
      <t>キョウヨウ</t>
    </rPh>
    <rPh sb="15" eb="17">
      <t>カイシ</t>
    </rPh>
    <rPh sb="21" eb="22">
      <t>ネン</t>
    </rPh>
    <rPh sb="23" eb="25">
      <t>ケイカ</t>
    </rPh>
    <rPh sb="43" eb="45">
      <t>ヒツヨウ</t>
    </rPh>
    <rPh sb="46" eb="47">
      <t>ショウ</t>
    </rPh>
    <phoneticPr fontId="4"/>
  </si>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</sst>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B0F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C2-4BE0-B5D0-36BA9340ACA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C2-4BE0-B5D0-36BA9340ACA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27.27</c:v>
                </c:pt>
                <c:pt idx="1">
                  <c:v>27.27</c:v>
                </c:pt>
                <c:pt idx="2">
                  <c:v>27.27</c:v>
                </c:pt>
                <c:pt idx="3">
                  <c:v>27.27</c:v>
                </c:pt>
                <c:pt idx="4">
                  <c:v>27.27</c:v>
                </c:pt>
              </c:numCache>
            </c:numRef>
          </c:val>
          <c:extLst>
            <c:ext xmlns:c16="http://schemas.microsoft.com/office/drawing/2014/chart" uri="{C3380CC4-5D6E-409C-BE32-E72D297353CC}">
              <c16:uniqueId val="{00000000-3BB3-484A-80C2-37B30C62ACF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34.29</c:v>
                </c:pt>
                <c:pt idx="1">
                  <c:v>35.340000000000003</c:v>
                </c:pt>
                <c:pt idx="2">
                  <c:v>34.68</c:v>
                </c:pt>
                <c:pt idx="3">
                  <c:v>34.700000000000003</c:v>
                </c:pt>
                <c:pt idx="4">
                  <c:v>46.83</c:v>
                </c:pt>
              </c:numCache>
            </c:numRef>
          </c:val>
          <c:smooth val="0"/>
          <c:extLst>
            <c:ext xmlns:c16="http://schemas.microsoft.com/office/drawing/2014/chart" uri="{C3380CC4-5D6E-409C-BE32-E72D297353CC}">
              <c16:uniqueId val="{00000001-3BB3-484A-80C2-37B30C62ACF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44.44</c:v>
                </c:pt>
                <c:pt idx="1">
                  <c:v>46.36</c:v>
                </c:pt>
                <c:pt idx="2">
                  <c:v>47.65</c:v>
                </c:pt>
                <c:pt idx="3">
                  <c:v>49.66</c:v>
                </c:pt>
                <c:pt idx="4">
                  <c:v>52.14</c:v>
                </c:pt>
              </c:numCache>
            </c:numRef>
          </c:val>
          <c:extLst>
            <c:ext xmlns:c16="http://schemas.microsoft.com/office/drawing/2014/chart" uri="{C3380CC4-5D6E-409C-BE32-E72D297353CC}">
              <c16:uniqueId val="{00000000-7DDB-489C-B6F4-280AC26BA1E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89.88</c:v>
                </c:pt>
                <c:pt idx="1">
                  <c:v>91.52</c:v>
                </c:pt>
                <c:pt idx="2">
                  <c:v>90.33</c:v>
                </c:pt>
                <c:pt idx="3">
                  <c:v>90.04</c:v>
                </c:pt>
                <c:pt idx="4">
                  <c:v>90.58</c:v>
                </c:pt>
              </c:numCache>
            </c:numRef>
          </c:val>
          <c:smooth val="0"/>
          <c:extLst>
            <c:ext xmlns:c16="http://schemas.microsoft.com/office/drawing/2014/chart" uri="{C3380CC4-5D6E-409C-BE32-E72D297353CC}">
              <c16:uniqueId val="{00000001-7DDB-489C-B6F4-280AC26BA1E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79.739999999999995</c:v>
                </c:pt>
                <c:pt idx="1">
                  <c:v>79.62</c:v>
                </c:pt>
                <c:pt idx="2">
                  <c:v>79.39</c:v>
                </c:pt>
                <c:pt idx="3">
                  <c:v>79.77</c:v>
                </c:pt>
                <c:pt idx="4">
                  <c:v>79.39</c:v>
                </c:pt>
              </c:numCache>
            </c:numRef>
          </c:val>
          <c:extLst>
            <c:ext xmlns:c16="http://schemas.microsoft.com/office/drawing/2014/chart" uri="{C3380CC4-5D6E-409C-BE32-E72D297353CC}">
              <c16:uniqueId val="{00000000-F8A2-4B17-A6C8-3FB54DAEA01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A2-4B17-A6C8-3FB54DAEA01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87-4E17-B454-C672AB1587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87-4E17-B454-C672AB1587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F9-4C34-9D35-E5A9D281BAB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F9-4C34-9D35-E5A9D281BAB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9F-48A8-8AE2-699B7DCAE2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9F-48A8-8AE2-699B7DCAE2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F2-4D98-8FD5-FAE2103DDF1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F2-4D98-8FD5-FAE2103DDF1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0A-432E-9555-F1C95D333E4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1759.36</c:v>
                </c:pt>
                <c:pt idx="1">
                  <c:v>1837.88</c:v>
                </c:pt>
                <c:pt idx="2">
                  <c:v>1748.51</c:v>
                </c:pt>
                <c:pt idx="3">
                  <c:v>1640.16</c:v>
                </c:pt>
                <c:pt idx="4">
                  <c:v>1521.05</c:v>
                </c:pt>
              </c:numCache>
            </c:numRef>
          </c:val>
          <c:smooth val="0"/>
          <c:extLst>
            <c:ext xmlns:c16="http://schemas.microsoft.com/office/drawing/2014/chart" uri="{C3380CC4-5D6E-409C-BE32-E72D297353CC}">
              <c16:uniqueId val="{00000001-3F0A-432E-9555-F1C95D333E4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28.39</c:v>
                </c:pt>
                <c:pt idx="1">
                  <c:v>26.6</c:v>
                </c:pt>
                <c:pt idx="2">
                  <c:v>26.97</c:v>
                </c:pt>
                <c:pt idx="3">
                  <c:v>25.2</c:v>
                </c:pt>
                <c:pt idx="4">
                  <c:v>25.1</c:v>
                </c:pt>
              </c:numCache>
            </c:numRef>
          </c:val>
          <c:extLst>
            <c:ext xmlns:c16="http://schemas.microsoft.com/office/drawing/2014/chart" uri="{C3380CC4-5D6E-409C-BE32-E72D297353CC}">
              <c16:uniqueId val="{00000000-6F34-45A6-9FC4-0CCCD24FC0B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37.200000000000003</c:v>
                </c:pt>
                <c:pt idx="1">
                  <c:v>35.03</c:v>
                </c:pt>
                <c:pt idx="2">
                  <c:v>34.99</c:v>
                </c:pt>
                <c:pt idx="3">
                  <c:v>38.270000000000003</c:v>
                </c:pt>
                <c:pt idx="4">
                  <c:v>37.520000000000003</c:v>
                </c:pt>
              </c:numCache>
            </c:numRef>
          </c:val>
          <c:smooth val="0"/>
          <c:extLst>
            <c:ext xmlns:c16="http://schemas.microsoft.com/office/drawing/2014/chart" uri="{C3380CC4-5D6E-409C-BE32-E72D297353CC}">
              <c16:uniqueId val="{00000001-6F34-45A6-9FC4-0CCCD24FC0B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863.98</c:v>
                </c:pt>
                <c:pt idx="1">
                  <c:v>845.36</c:v>
                </c:pt>
                <c:pt idx="2">
                  <c:v>909.54</c:v>
                </c:pt>
                <c:pt idx="3">
                  <c:v>1053.53</c:v>
                </c:pt>
                <c:pt idx="4">
                  <c:v>981.59</c:v>
                </c:pt>
              </c:numCache>
            </c:numRef>
          </c:val>
          <c:extLst>
            <c:ext xmlns:c16="http://schemas.microsoft.com/office/drawing/2014/chart" uri="{C3380CC4-5D6E-409C-BE32-E72D297353CC}">
              <c16:uniqueId val="{00000000-E849-4D36-AE13-1786CE9F706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508.64</c:v>
                </c:pt>
                <c:pt idx="1">
                  <c:v>525.22</c:v>
                </c:pt>
                <c:pt idx="2">
                  <c:v>520.91999999999996</c:v>
                </c:pt>
                <c:pt idx="3">
                  <c:v>486.77</c:v>
                </c:pt>
                <c:pt idx="4">
                  <c:v>502.1</c:v>
                </c:pt>
              </c:numCache>
            </c:numRef>
          </c:val>
          <c:smooth val="0"/>
          <c:extLst>
            <c:ext xmlns:c16="http://schemas.microsoft.com/office/drawing/2014/chart" uri="{C3380CC4-5D6E-409C-BE32-E72D297353CC}">
              <c16:uniqueId val="{00000001-E849-4D36-AE13-1786CE9F706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【1,522.01】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和歌山県　田辺市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46">
        <f>データ!S6</f>
        <v>70880</v>
      </c>
      <c r="AM8" s="46"/>
      <c r="AN8" s="46"/>
      <c r="AO8" s="46"/>
      <c r="AP8" s="46"/>
      <c r="AQ8" s="46"/>
      <c r="AR8" s="46"/>
      <c r="AS8" s="46"/>
      <c r="AT8" s="45">
        <f>データ!T6</f>
        <v>1026.9100000000001</v>
      </c>
      <c r="AU8" s="45"/>
      <c r="AV8" s="45"/>
      <c r="AW8" s="45"/>
      <c r="AX8" s="45"/>
      <c r="AY8" s="45"/>
      <c r="AZ8" s="45"/>
      <c r="BA8" s="45"/>
      <c r="BB8" s="45">
        <f>データ!U6</f>
        <v>69.02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0.2</v>
      </c>
      <c r="Q10" s="45"/>
      <c r="R10" s="45"/>
      <c r="S10" s="45"/>
      <c r="T10" s="45"/>
      <c r="U10" s="45"/>
      <c r="V10" s="45"/>
      <c r="W10" s="45">
        <f>データ!Q6</f>
        <v>100</v>
      </c>
      <c r="X10" s="45"/>
      <c r="Y10" s="45"/>
      <c r="Z10" s="45"/>
      <c r="AA10" s="45"/>
      <c r="AB10" s="45"/>
      <c r="AC10" s="45"/>
      <c r="AD10" s="46">
        <f>データ!R6</f>
        <v>3850</v>
      </c>
      <c r="AE10" s="46"/>
      <c r="AF10" s="46"/>
      <c r="AG10" s="46"/>
      <c r="AH10" s="46"/>
      <c r="AI10" s="46"/>
      <c r="AJ10" s="46"/>
      <c r="AK10" s="2"/>
      <c r="AL10" s="46">
        <f>データ!V6</f>
        <v>140</v>
      </c>
      <c r="AM10" s="46"/>
      <c r="AN10" s="46"/>
      <c r="AO10" s="46"/>
      <c r="AP10" s="46"/>
      <c r="AQ10" s="46"/>
      <c r="AR10" s="46"/>
      <c r="AS10" s="46"/>
      <c r="AT10" s="45">
        <f>データ!W6</f>
        <v>0.15</v>
      </c>
      <c r="AU10" s="45"/>
      <c r="AV10" s="45"/>
      <c r="AW10" s="45"/>
      <c r="AX10" s="45"/>
      <c r="AY10" s="45"/>
      <c r="AZ10" s="45"/>
      <c r="BA10" s="45"/>
      <c r="BB10" s="45">
        <f>データ!X6</f>
        <v>933.33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121</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【1,522.01】</v>
      </c>
      <c r="I86" s="12" t="str">
        <f>データ!CA6</f>
        <v>【37.79】</v>
      </c>
      <c r="J86" s="12" t="str">
        <f>データ!CL6</f>
        <v>【497.52】</v>
      </c>
      <c r="K86" s="12" t="str">
        <f>データ!CW6</f>
        <v>【46.97】</v>
      </c>
      <c r="L86" s="12" t="str">
        <f>データ!DH6</f>
        <v>【90.42】</v>
      </c>
      <c r="M86" s="12" t="s">
        <v>45</v>
      </c>
      <c r="N86" s="12" t="s">
        <v>45</v>
      </c>
      <c r="O86" s="12" t="str">
        <f>データ!EO6</f>
        <v>【0.00】</v>
      </c>
    </row>
  </sheetData>
  <sheetProtection algorithmName="SHA-512" hashValue="QW5l+TknVzXrz445fEnDjckhwF6L6KREtMBtUeam6TgZs0Ym6G8NRIvzIG5qV8bSuOTQ19+C9jxTD/zAA0w9FA==" saltValue="Za1Dnflvc5CsoklETzpE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2021</v>
      </c>
      <c r="C6" s="19">
        <f t="shared" ref="C6:X6" si="3">C7</f>
        <v>302066</v>
      </c>
      <c r="D6" s="19">
        <f t="shared" si="3"/>
        <v>47</v>
      </c>
      <c r="E6" s="19">
        <f t="shared" si="3"/>
        <v>17</v>
      </c>
      <c r="F6" s="19">
        <f t="shared" si="3"/>
        <v>9</v>
      </c>
      <c r="G6" s="19">
        <f t="shared" si="3"/>
        <v>0</v>
      </c>
      <c r="H6" s="19" t="str">
        <f t="shared" si="3"/>
        <v>和歌山県　田辺市</v>
      </c>
      <c r="I6" s="19" t="str">
        <f t="shared" si="3"/>
        <v>法非適用</v>
      </c>
      <c r="J6" s="19" t="str">
        <f t="shared" si="3"/>
        <v>下水道事業</v>
      </c>
      <c r="K6" s="19" t="str">
        <f t="shared" si="3"/>
        <v>小規模集合排水処理</v>
      </c>
      <c r="L6" s="19" t="str">
        <f t="shared" si="3"/>
        <v>I2</v>
      </c>
      <c r="M6" s="19" t="str">
        <f t="shared" si="3"/>
        <v>非設置</v>
      </c>
      <c r="N6" s="20" t="str">
        <f t="shared" si="3"/>
        <v>-</v>
      </c>
      <c r="O6" s="20" t="str">
        <f t="shared" si="3"/>
        <v>該当数値なし</v>
      </c>
      <c r="P6" s="20">
        <f t="shared" si="3"/>
        <v>0.2</v>
      </c>
      <c r="Q6" s="20">
        <f t="shared" si="3"/>
        <v>100</v>
      </c>
      <c r="R6" s="20">
        <f t="shared" si="3"/>
        <v>3850</v>
      </c>
      <c r="S6" s="20">
        <f t="shared" si="3"/>
        <v>70880</v>
      </c>
      <c r="T6" s="20">
        <f t="shared" si="3"/>
        <v>1026.9100000000001</v>
      </c>
      <c r="U6" s="20">
        <f t="shared" si="3"/>
        <v>69.02</v>
      </c>
      <c r="V6" s="20">
        <f t="shared" si="3"/>
        <v>140</v>
      </c>
      <c r="W6" s="20">
        <f t="shared" si="3"/>
        <v>0.15</v>
      </c>
      <c r="X6" s="20">
        <f t="shared" si="3"/>
        <v>933.33</v>
      </c>
      <c r="Y6" s="21">
        <f>IF(Y7="",NA(),Y7)</f>
        <v>79.739999999999995</v>
      </c>
      <c r="Z6" s="21">
        <f t="shared" ref="Z6:AH6" si="4">IF(Z7="",NA(),Z7)</f>
        <v>79.62</v>
      </c>
      <c r="AA6" s="21">
        <f t="shared" si="4"/>
        <v>79.39</v>
      </c>
      <c r="AB6" s="21">
        <f t="shared" si="4"/>
        <v>79.77</v>
      </c>
      <c r="AC6" s="21">
        <f t="shared" si="4"/>
        <v>79.39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1759.36</v>
      </c>
      <c r="BL6" s="21">
        <f t="shared" si="7"/>
        <v>1837.88</v>
      </c>
      <c r="BM6" s="21">
        <f t="shared" si="7"/>
        <v>1748.51</v>
      </c>
      <c r="BN6" s="21">
        <f t="shared" si="7"/>
        <v>1640.16</v>
      </c>
      <c r="BO6" s="21">
        <f t="shared" si="7"/>
        <v>1521.05</v>
      </c>
      <c r="BP6" s="20" t="str">
        <f>IF(BP7="","",IF(BP7="-","【-】","【"&amp;SUBSTITUTE(TEXT(BP7,"#,##0.00"),"-","△")&amp;"】"))</f>
        <v>【1,522.01】</v>
      </c>
      <c r="BQ6" s="21">
        <f>IF(BQ7="",NA(),BQ7)</f>
        <v>28.39</v>
      </c>
      <c r="BR6" s="21">
        <f t="shared" ref="BR6:BZ6" si="8">IF(BR7="",NA(),BR7)</f>
        <v>26.6</v>
      </c>
      <c r="BS6" s="21">
        <f t="shared" si="8"/>
        <v>26.97</v>
      </c>
      <c r="BT6" s="21">
        <f t="shared" si="8"/>
        <v>25.2</v>
      </c>
      <c r="BU6" s="21">
        <f t="shared" si="8"/>
        <v>25.1</v>
      </c>
      <c r="BV6" s="21">
        <f t="shared" si="8"/>
        <v>37.200000000000003</v>
      </c>
      <c r="BW6" s="21">
        <f t="shared" si="8"/>
        <v>35.03</v>
      </c>
      <c r="BX6" s="21">
        <f t="shared" si="8"/>
        <v>34.99</v>
      </c>
      <c r="BY6" s="21">
        <f t="shared" si="8"/>
        <v>38.270000000000003</v>
      </c>
      <c r="BZ6" s="21">
        <f t="shared" si="8"/>
        <v>37.520000000000003</v>
      </c>
      <c r="CA6" s="20" t="str">
        <f>IF(CA7="","",IF(CA7="-","【-】","【"&amp;SUBSTITUTE(TEXT(CA7,"#,##0.00"),"-","△")&amp;"】"))</f>
        <v>【37.79】</v>
      </c>
      <c r="CB6" s="21">
        <f>IF(CB7="",NA(),CB7)</f>
        <v>863.98</v>
      </c>
      <c r="CC6" s="21">
        <f t="shared" ref="CC6:CK6" si="9">IF(CC7="",NA(),CC7)</f>
        <v>845.36</v>
      </c>
      <c r="CD6" s="21">
        <f t="shared" si="9"/>
        <v>909.54</v>
      </c>
      <c r="CE6" s="21">
        <f t="shared" si="9"/>
        <v>1053.53</v>
      </c>
      <c r="CF6" s="21">
        <f t="shared" si="9"/>
        <v>981.59</v>
      </c>
      <c r="CG6" s="21">
        <f t="shared" si="9"/>
        <v>508.64</v>
      </c>
      <c r="CH6" s="21">
        <f t="shared" si="9"/>
        <v>525.22</v>
      </c>
      <c r="CI6" s="21">
        <f t="shared" si="9"/>
        <v>520.91999999999996</v>
      </c>
      <c r="CJ6" s="21">
        <f t="shared" si="9"/>
        <v>486.77</v>
      </c>
      <c r="CK6" s="21">
        <f t="shared" si="9"/>
        <v>502.1</v>
      </c>
      <c r="CL6" s="20" t="str">
        <f>IF(CL7="","",IF(CL7="-","【-】","【"&amp;SUBSTITUTE(TEXT(CL7,"#,##0.00"),"-","△")&amp;"】"))</f>
        <v>【497.52】</v>
      </c>
      <c r="CM6" s="21">
        <f>IF(CM7="",NA(),CM7)</f>
        <v>27.27</v>
      </c>
      <c r="CN6" s="21">
        <f t="shared" ref="CN6:CV6" si="10">IF(CN7="",NA(),CN7)</f>
        <v>27.27</v>
      </c>
      <c r="CO6" s="21">
        <f t="shared" si="10"/>
        <v>27.27</v>
      </c>
      <c r="CP6" s="21">
        <f t="shared" si="10"/>
        <v>27.27</v>
      </c>
      <c r="CQ6" s="21">
        <f t="shared" si="10"/>
        <v>27.27</v>
      </c>
      <c r="CR6" s="21">
        <f t="shared" si="10"/>
        <v>34.29</v>
      </c>
      <c r="CS6" s="21">
        <f t="shared" si="10"/>
        <v>35.340000000000003</v>
      </c>
      <c r="CT6" s="21">
        <f t="shared" si="10"/>
        <v>34.68</v>
      </c>
      <c r="CU6" s="21">
        <f t="shared" si="10"/>
        <v>34.700000000000003</v>
      </c>
      <c r="CV6" s="21">
        <f t="shared" si="10"/>
        <v>46.83</v>
      </c>
      <c r="CW6" s="20" t="str">
        <f>IF(CW7="","",IF(CW7="-","【-】","【"&amp;SUBSTITUTE(TEXT(CW7,"#,##0.00"),"-","△")&amp;"】"))</f>
        <v>【46.97】</v>
      </c>
      <c r="CX6" s="21">
        <f>IF(CX7="",NA(),CX7)</f>
        <v>44.44</v>
      </c>
      <c r="CY6" s="21">
        <f t="shared" ref="CY6:DG6" si="11">IF(CY7="",NA(),CY7)</f>
        <v>46.36</v>
      </c>
      <c r="CZ6" s="21">
        <f t="shared" si="11"/>
        <v>47.65</v>
      </c>
      <c r="DA6" s="21">
        <f t="shared" si="11"/>
        <v>49.66</v>
      </c>
      <c r="DB6" s="21">
        <f t="shared" si="11"/>
        <v>52.14</v>
      </c>
      <c r="DC6" s="21">
        <f t="shared" si="11"/>
        <v>89.88</v>
      </c>
      <c r="DD6" s="21">
        <f t="shared" si="11"/>
        <v>91.52</v>
      </c>
      <c r="DE6" s="21">
        <f t="shared" si="11"/>
        <v>90.33</v>
      </c>
      <c r="DF6" s="21">
        <f t="shared" si="11"/>
        <v>90.04</v>
      </c>
      <c r="DG6" s="21">
        <f t="shared" si="11"/>
        <v>90.58</v>
      </c>
      <c r="DH6" s="20" t="str">
        <f>IF(DH7="","",IF(DH7="-","【-】","【"&amp;SUBSTITUTE(TEXT(DH7,"#,##0.00"),"-","△")&amp;"】"))</f>
        <v>【90.42】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2021</v>
      </c>
      <c r="C7" s="23">
        <v>302066</v>
      </c>
      <c r="D7" s="23">
        <v>47</v>
      </c>
      <c r="E7" s="23">
        <v>17</v>
      </c>
      <c r="F7" s="23">
        <v>9</v>
      </c>
      <c r="G7" s="23">
        <v>0</v>
      </c>
      <c r="H7" s="23" t="s">
        <v>99</v>
      </c>
      <c r="I7" s="23" t="s">
        <v>100</v>
      </c>
      <c r="J7" s="23" t="s">
        <v>101</v>
      </c>
      <c r="K7" s="23" t="s">
        <v>102</v>
      </c>
      <c r="L7" s="23" t="s">
        <v>103</v>
      </c>
      <c r="M7" s="23" t="s">
        <v>104</v>
      </c>
      <c r="N7" s="24" t="s">
        <v>105</v>
      </c>
      <c r="O7" s="24" t="s">
        <v>106</v>
      </c>
      <c r="P7" s="24">
        <v>0.2</v>
      </c>
      <c r="Q7" s="24">
        <v>100</v>
      </c>
      <c r="R7" s="24">
        <v>3850</v>
      </c>
      <c r="S7" s="24">
        <v>70880</v>
      </c>
      <c r="T7" s="24">
        <v>1026.9100000000001</v>
      </c>
      <c r="U7" s="24">
        <v>69.02</v>
      </c>
      <c r="V7" s="24">
        <v>140</v>
      </c>
      <c r="W7" s="24">
        <v>0.15</v>
      </c>
      <c r="X7" s="24">
        <v>933.33</v>
      </c>
      <c r="Y7" s="24">
        <v>79.739999999999995</v>
      </c>
      <c r="Z7" s="24">
        <v>79.62</v>
      </c>
      <c r="AA7" s="24">
        <v>79.39</v>
      </c>
      <c r="AB7" s="24">
        <v>79.77</v>
      </c>
      <c r="AC7" s="24">
        <v>79.39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1759.36</v>
      </c>
      <c r="BL7" s="24">
        <v>1837.88</v>
      </c>
      <c r="BM7" s="24">
        <v>1748.51</v>
      </c>
      <c r="BN7" s="24">
        <v>1640.16</v>
      </c>
      <c r="BO7" s="24">
        <v>1521.05</v>
      </c>
      <c r="BP7" s="24">
        <v>1522.01</v>
      </c>
      <c r="BQ7" s="24">
        <v>28.39</v>
      </c>
      <c r="BR7" s="24">
        <v>26.6</v>
      </c>
      <c r="BS7" s="24">
        <v>26.97</v>
      </c>
      <c r="BT7" s="24">
        <v>25.2</v>
      </c>
      <c r="BU7" s="24">
        <v>25.1</v>
      </c>
      <c r="BV7" s="24">
        <v>37.200000000000003</v>
      </c>
      <c r="BW7" s="24">
        <v>35.03</v>
      </c>
      <c r="BX7" s="24">
        <v>34.99</v>
      </c>
      <c r="BY7" s="24">
        <v>38.270000000000003</v>
      </c>
      <c r="BZ7" s="24">
        <v>37.520000000000003</v>
      </c>
      <c r="CA7" s="24">
        <v>37.79</v>
      </c>
      <c r="CB7" s="24">
        <v>863.98</v>
      </c>
      <c r="CC7" s="24">
        <v>845.36</v>
      </c>
      <c r="CD7" s="24">
        <v>909.54</v>
      </c>
      <c r="CE7" s="24">
        <v>1053.53</v>
      </c>
      <c r="CF7" s="24">
        <v>981.59</v>
      </c>
      <c r="CG7" s="24">
        <v>508.64</v>
      </c>
      <c r="CH7" s="24">
        <v>525.22</v>
      </c>
      <c r="CI7" s="24">
        <v>520.91999999999996</v>
      </c>
      <c r="CJ7" s="24">
        <v>486.77</v>
      </c>
      <c r="CK7" s="24">
        <v>502.1</v>
      </c>
      <c r="CL7" s="24">
        <v>497.52</v>
      </c>
      <c r="CM7" s="24">
        <v>27.27</v>
      </c>
      <c r="CN7" s="24">
        <v>27.27</v>
      </c>
      <c r="CO7" s="24">
        <v>27.27</v>
      </c>
      <c r="CP7" s="24">
        <v>27.27</v>
      </c>
      <c r="CQ7" s="24">
        <v>27.27</v>
      </c>
      <c r="CR7" s="24">
        <v>34.29</v>
      </c>
      <c r="CS7" s="24">
        <v>35.340000000000003</v>
      </c>
      <c r="CT7" s="24">
        <v>34.68</v>
      </c>
      <c r="CU7" s="24">
        <v>34.700000000000003</v>
      </c>
      <c r="CV7" s="24">
        <v>46.83</v>
      </c>
      <c r="CW7" s="24">
        <v>46.97</v>
      </c>
      <c r="CX7" s="24">
        <v>44.44</v>
      </c>
      <c r="CY7" s="24">
        <v>46.36</v>
      </c>
      <c r="CZ7" s="24">
        <v>47.65</v>
      </c>
      <c r="DA7" s="24">
        <v>49.66</v>
      </c>
      <c r="DB7" s="24">
        <v>52.14</v>
      </c>
      <c r="DC7" s="24">
        <v>89.88</v>
      </c>
      <c r="DD7" s="24">
        <v>91.52</v>
      </c>
      <c r="DE7" s="24">
        <v>90.33</v>
      </c>
      <c r="DF7" s="24">
        <v>90.04</v>
      </c>
      <c r="DG7" s="24">
        <v>90.58</v>
      </c>
      <c r="DH7" s="24">
        <v>90.42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112</v>
      </c>
    </row>
    <row r="12" spans="1:145" x14ac:dyDescent="0.2">
      <c r="B12">
        <v>1</v>
      </c>
      <c r="C12">
        <v>1</v>
      </c>
      <c r="D12">
        <v>1</v>
      </c>
      <c r="E12">
        <v>2</v>
      </c>
      <c r="F12">
        <v>3</v>
      </c>
      <c r="G12" t="s">
        <v>113</v>
      </c>
    </row>
    <row r="13" spans="1:145" x14ac:dyDescent="0.2">
      <c r="B13" t="s">
        <v>114</v>
      </c>
      <c r="C13" t="s">
        <v>115</v>
      </c>
      <c r="D13" t="s">
        <v>116</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2022-12-01T02:05:17Z</dcterms:created>
  <dcterms:modified xsi:type="dcterms:W3CDTF">2023-02-21T01:10:04Z</dcterms:modified>
  <cp:category/>
</cp:coreProperties>
</file>