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0.0.21\tanabelg\040800財政課\財政係\調査\公営企業\公営企業経営比較分析\2024.1.16【2.9(金)〆】経営比較分析表（令和４年度決算）分析等\03.県提出\"/>
    </mc:Choice>
  </mc:AlternateContent>
  <xr:revisionPtr revIDLastSave="0" documentId="13_ncr:1_{48DDC938-2677-42FA-8640-A5D4E9A2665B}" xr6:coauthVersionLast="47" xr6:coauthVersionMax="47" xr10:uidLastSave="{00000000-0000-0000-0000-000000000000}"/>
  <workbookProtection workbookAlgorithmName="SHA-512" workbookHashValue="puKzQB/MDv1HpGJV7INJVMleGLcL7Sxu3tCKieDFxggl9rUQwawWztqAR1TJ/VzS1ONt+MqV8hfHGbDD5QAjDA==" workbookSaltValue="ZBe9q9kMMJ1hKjssxnuzg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BB10" i="4"/>
  <c r="AL10" i="4"/>
  <c r="AD10" i="4"/>
  <c r="P10" i="4"/>
  <c r="B10" i="4"/>
  <c r="AT8" i="4"/>
  <c r="AD8" i="4"/>
  <c r="W8" i="4"/>
  <c r="I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<sst xmlns="http://schemas.openxmlformats.org/spreadsheetml/2006/main" count="236" uniqueCount="119">
  <si>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</si>
  <si>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</si>
  <si>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</si>
  <si>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</si>
  <si>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</si>
  <si>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</si>
  <si>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</si>
  <si>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</si>
  <si>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</si>
  <si>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</si>
  <si>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</si>
  <si>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</si>
  <si>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</si>
  <si>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</si>
  <si>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</si>
  <si>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</si>
  <si>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</si>
  <si>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</si>
  <si>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</si>
  <si>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</si>
  <si>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</si>
  <si>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</si>
  <si>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</si>
  <si>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</si>
  <si>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</si>
  <si>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</si>
  <si>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</si>
  <si>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</si>
  <si>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</si>
  <si>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</si>
  <si>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</si>
  <si>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</si>
  <si>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</si>
  <si>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</si>
  <si>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</si>
  <si>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</si>
  <si>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</si>
  <si>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</si>
  <si>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</si>
  <si>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</si>
  <si>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</si>
  <si>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</si>
  <si>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</si>
  <si>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</si>
  <si>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</si>
  <si>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</si>
  <si>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</si>
  <si>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</si>
  <si>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</si>
  <si>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</si>
  <si>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</si>
  <si>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</si>
  <si>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</si>
  <si>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</si>
  <si>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</si>
  <si>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</si>
  <si>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</si>
  <si>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</si>
  <si>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</si>
  <si>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</si>
  <si>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</si>
  <si>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</si>
  <si>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</si>
  <si>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</si>
  <si>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</si>
  <si>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</si>
  <si>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</si>
  <si>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</si>
  <si>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</si>
  <si>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</si>
  <si>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</si>
  <si>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</si>
  <si>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</si>
  <si>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</si>
  <si>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</si>
  <si>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</si>
  <si>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</si>
  <si>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</si>
  <si>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</si>
  <si>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</si>
  <si>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</si>
  <si>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</si>
  <si>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</si>
  <si>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</si>
  <si>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</si>
  <si>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</si>
  <si>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</si>
  <si>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</si>
  <si>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</si>
  <si>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</si>
  <si>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</si>
  <si>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</si>
  <si>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</si>
  <si>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</si>
  <si>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</si>
  <si>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</si>
  <si>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</si>
  <si>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</si>
  <si>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</si>
  <si>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</si>
  <si>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</si>
  <si>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</si>
  <si>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</si>
  <si>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</si>
  <si>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</si>
  <si>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</si>
  <si>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</si>
  <si>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</si>
  <si>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</si>
  <si>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</si>
  <si>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</si>
  <si>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</si>
  <si>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</si>
  <si>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</si>
  <si>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</si>
  <si>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</si>
  <si>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本市の農業集落排水事業は、平成17年度の市町村合併以前から旧田辺市域の10地域で行われている事業です。
　今後、人口減少により大幅な収入の増加は難しいと考えられますが、健全な経営を続けるために、施設維持管理経費の更なる節減に努めるとともに、平成28年度に行った機能診断調査・最適整備構想（長期的な改修計画）に基づき、施設の長寿命化を図り、経営の安定化に努めてまいります。</t>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</si>
  <si>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汚水処理原価は、電気代高騰の影響から汚水処理費の増加に伴い上昇し、類似団体平均値を上回っています。今後も接続率の向上や有収水量の増加に取り組み、経営改善に努めてまいります。
　施設利用率は、類似団体より低い状況が続いておりますので、今後もさらに接続促進の普及啓発・周知活動を行い、施設利用率を高めていけるよう努めてまいります。
　水洗化率は、類似団体より低い水準となっており、使用料収入の増加を図るためにも水洗化率向上の取り組みに努めてまいります。</t>
    <rPh sb="181" eb="184">
      <t>デンキダイ</t>
    </rPh>
    <rPh sb="184" eb="186">
      <t>コウトウ</t>
    </rPh>
    <rPh sb="187" eb="189">
      <t>エイキョウ</t>
    </rPh>
    <rPh sb="191" eb="193">
      <t>オスイ</t>
    </rPh>
    <rPh sb="193" eb="195">
      <t>ショリ</t>
    </rPh>
    <rPh sb="195" eb="196">
      <t>ヒ</t>
    </rPh>
    <rPh sb="197" eb="199">
      <t>ゾウカ</t>
    </rPh>
    <rPh sb="200" eb="201">
      <t>トモナ</t>
    </rPh>
    <rPh sb="202" eb="204">
      <t>ジョウショウ</t>
    </rPh>
    <rPh sb="206" eb="208">
      <t>ルイジ</t>
    </rPh>
    <rPh sb="208" eb="210">
      <t>ダンタイ</t>
    </rPh>
    <rPh sb="210" eb="213">
      <t>ヘイキンチ</t>
    </rPh>
    <rPh sb="214" eb="216">
      <t>ウワマワ</t>
    </rPh>
    <rPh sb="222" eb="224">
      <t>コンゴ</t>
    </rPh>
    <rPh sb="240" eb="241">
      <t>ト</t>
    </rPh>
    <rPh sb="242" eb="243">
      <t>ク</t>
    </rPh>
    <rPh sb="245" eb="247">
      <t>ケイエイ</t>
    </rPh>
    <phoneticPr fontId="7"/>
  </si>
  <si>
    <t>　供用開始から18年～31年が経過しており改修等が必要な時期となってきていると考えられます。計画的な改修を行うため、平成28年度に施設及び管路等の機能診断調査と最適整備構想（長期的な改修計画）の策定を行い、令和４年度は上澄水排出装置の更新を行いました。
　今後も引続き、計画的な施設の改修を行うことで、施設の長寿命化及びライフサイクルコストの低減を図りたいと考えております。</t>
    <rPh sb="1" eb="3">
      <t>キョウヨウ</t>
    </rPh>
    <rPh sb="3" eb="5">
      <t>カイシ</t>
    </rPh>
    <rPh sb="103" eb="105">
      <t>レイワ</t>
    </rPh>
    <rPh sb="106" eb="108">
      <t>ネンド</t>
    </rPh>
    <rPh sb="111" eb="112">
      <t>ミズ</t>
    </rPh>
    <rPh sb="112" eb="114">
      <t>ハイシュツ</t>
    </rPh>
    <rPh sb="114" eb="116">
      <t>ソウチ</t>
    </rPh>
    <rPh sb="117" eb="119">
      <t>コウシン</t>
    </rPh>
    <rPh sb="120" eb="121">
      <t>オコナ</t>
    </rPh>
    <rPh sb="131" eb="133">
      <t>ヒキツヅ</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</si>
</sst>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3E-4147-9B7A-801829111E0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0.01</c:v>
                </c:pt>
              </c:numCache>
            </c:numRef>
          </c:val>
          <c:smooth val="0"/>
          <c:extLst>
            <c:ext xmlns:c16="http://schemas.microsoft.com/office/drawing/2014/chart" uri="{C3380CC4-5D6E-409C-BE32-E72D297353CC}">
              <c16:uniqueId val="{00000001-A43E-4147-9B7A-801829111E0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45.93</c:v>
                </c:pt>
                <c:pt idx="1">
                  <c:v>44.48</c:v>
                </c:pt>
                <c:pt idx="2">
                  <c:v>44.51</c:v>
                </c:pt>
                <c:pt idx="3">
                  <c:v>43.41</c:v>
                </c:pt>
                <c:pt idx="4">
                  <c:v>43.03</c:v>
                </c:pt>
              </c:numCache>
            </c:numRef>
          </c:val>
          <c:extLst>
            <c:ext xmlns:c16="http://schemas.microsoft.com/office/drawing/2014/chart" uri="{C3380CC4-5D6E-409C-BE32-E72D297353CC}">
              <c16:uniqueId val="{00000000-CE6C-41CF-B5ED-EC81F0AC4EF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52.9</c:v>
                </c:pt>
              </c:numCache>
            </c:numRef>
          </c:val>
          <c:smooth val="0"/>
          <c:extLst>
            <c:ext xmlns:c16="http://schemas.microsoft.com/office/drawing/2014/chart" uri="{C3380CC4-5D6E-409C-BE32-E72D297353CC}">
              <c16:uniqueId val="{00000001-CE6C-41CF-B5ED-EC81F0AC4EF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82.35</c:v>
                </c:pt>
                <c:pt idx="1">
                  <c:v>82.36</c:v>
                </c:pt>
                <c:pt idx="2">
                  <c:v>82.68</c:v>
                </c:pt>
                <c:pt idx="3">
                  <c:v>82.02</c:v>
                </c:pt>
                <c:pt idx="4">
                  <c:v>81.510000000000005</c:v>
                </c:pt>
              </c:numCache>
            </c:numRef>
          </c:val>
          <c:extLst>
            <c:ext xmlns:c16="http://schemas.microsoft.com/office/drawing/2014/chart" uri="{C3380CC4-5D6E-409C-BE32-E72D297353CC}">
              <c16:uniqueId val="{00000000-22EC-4059-80DF-4A8CC61CFD5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90.3</c:v>
                </c:pt>
              </c:numCache>
            </c:numRef>
          </c:val>
          <c:smooth val="0"/>
          <c:extLst>
            <c:ext xmlns:c16="http://schemas.microsoft.com/office/drawing/2014/chart" uri="{C3380CC4-5D6E-409C-BE32-E72D297353CC}">
              <c16:uniqueId val="{00000001-22EC-4059-80DF-4A8CC61CFD5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96.14</c:v>
                </c:pt>
                <c:pt idx="1">
                  <c:v>96.08</c:v>
                </c:pt>
                <c:pt idx="2">
                  <c:v>95.51</c:v>
                </c:pt>
                <c:pt idx="3">
                  <c:v>94.35</c:v>
                </c:pt>
                <c:pt idx="4">
                  <c:v>94</c:v>
                </c:pt>
              </c:numCache>
            </c:numRef>
          </c:val>
          <c:extLst>
            <c:ext xmlns:c16="http://schemas.microsoft.com/office/drawing/2014/chart" uri="{C3380CC4-5D6E-409C-BE32-E72D297353CC}">
              <c16:uniqueId val="{00000000-8164-47B5-9C86-4294A8EBDBF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64-47B5-9C86-4294A8EBDBF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EE-4D55-992E-7DB936FBD78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EE-4D55-992E-7DB936FBD78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44-4FFF-8080-BDBBFF97A0D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44-4FFF-8080-BDBBFF97A0D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41-4D25-AE13-B04086D322D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41-4D25-AE13-B04086D322D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46-42BA-A512-98A2D740BEF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46-42BA-A512-98A2D740BEF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2.59</c:v>
                </c:pt>
                <c:pt idx="1">
                  <c:v>0</c:v>
                </c:pt>
                <c:pt idx="2" formatCode="#,##0.00;&quot;△&quot;#,##0.00;&quot;-&quot;">
                  <c:v>1.63</c:v>
                </c:pt>
                <c:pt idx="3">
                  <c:v>0</c:v>
                </c:pt>
                <c:pt idx="4">
                  <c:v>0</c:v>
                </c:pt>
              </c:numCache>
            </c:numRef>
          </c:val>
          <c:extLst>
            <c:ext xmlns:c16="http://schemas.microsoft.com/office/drawing/2014/chart" uri="{C3380CC4-5D6E-409C-BE32-E72D297353CC}">
              <c16:uniqueId val="{00000000-6CF4-4B4D-BC42-D87B959A1D6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718.49</c:v>
                </c:pt>
              </c:numCache>
            </c:numRef>
          </c:val>
          <c:smooth val="0"/>
          <c:extLst>
            <c:ext xmlns:c16="http://schemas.microsoft.com/office/drawing/2014/chart" uri="{C3380CC4-5D6E-409C-BE32-E72D297353CC}">
              <c16:uniqueId val="{00000001-6CF4-4B4D-BC42-D87B959A1D6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75.3</c:v>
                </c:pt>
                <c:pt idx="1">
                  <c:v>71.510000000000005</c:v>
                </c:pt>
                <c:pt idx="2">
                  <c:v>74</c:v>
                </c:pt>
                <c:pt idx="3">
                  <c:v>71.900000000000006</c:v>
                </c:pt>
                <c:pt idx="4">
                  <c:v>69.59</c:v>
                </c:pt>
              </c:numCache>
            </c:numRef>
          </c:val>
          <c:extLst>
            <c:ext xmlns:c16="http://schemas.microsoft.com/office/drawing/2014/chart" uri="{C3380CC4-5D6E-409C-BE32-E72D297353CC}">
              <c16:uniqueId val="{00000000-520E-412D-A475-83B2ABD1E39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61.82</c:v>
                </c:pt>
              </c:numCache>
            </c:numRef>
          </c:val>
          <c:smooth val="0"/>
          <c:extLst>
            <c:ext xmlns:c16="http://schemas.microsoft.com/office/drawing/2014/chart" uri="{C3380CC4-5D6E-409C-BE32-E72D297353CC}">
              <c16:uniqueId val="{00000001-520E-412D-A475-83B2ABD1E39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212.47</c:v>
                </c:pt>
                <c:pt idx="1">
                  <c:v>225.63</c:v>
                </c:pt>
                <c:pt idx="2">
                  <c:v>215.87</c:v>
                </c:pt>
                <c:pt idx="3">
                  <c:v>221.2</c:v>
                </c:pt>
                <c:pt idx="4">
                  <c:v>247.5</c:v>
                </c:pt>
              </c:numCache>
            </c:numRef>
          </c:val>
          <c:extLst>
            <c:ext xmlns:c16="http://schemas.microsoft.com/office/drawing/2014/chart" uri="{C3380CC4-5D6E-409C-BE32-E72D297353CC}">
              <c16:uniqueId val="{00000000-DA37-43C4-B472-22F23ACBF7B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246.9</c:v>
                </c:pt>
              </c:numCache>
            </c:numRef>
          </c:val>
          <c:smooth val="0"/>
          <c:extLst>
            <c:ext xmlns:c16="http://schemas.microsoft.com/office/drawing/2014/chart" uri="{C3380CC4-5D6E-409C-BE32-E72D297353CC}">
              <c16:uniqueId val="{00000001-DA37-43C4-B472-22F23ACBF7B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和歌山県　田辺市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69716</v>
      </c>
      <c r="AM8" s="45"/>
      <c r="AN8" s="45"/>
      <c r="AO8" s="45"/>
      <c r="AP8" s="45"/>
      <c r="AQ8" s="45"/>
      <c r="AR8" s="45"/>
      <c r="AS8" s="45"/>
      <c r="AT8" s="46">
        <f>データ!T6</f>
        <v>1026.9100000000001</v>
      </c>
      <c r="AU8" s="46"/>
      <c r="AV8" s="46"/>
      <c r="AW8" s="46"/>
      <c r="AX8" s="46"/>
      <c r="AY8" s="46"/>
      <c r="AZ8" s="46"/>
      <c r="BA8" s="46"/>
      <c r="BB8" s="46">
        <f>データ!U6</f>
        <v>67.89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11.66</v>
      </c>
      <c r="Q10" s="46"/>
      <c r="R10" s="46"/>
      <c r="S10" s="46"/>
      <c r="T10" s="46"/>
      <c r="U10" s="46"/>
      <c r="V10" s="46"/>
      <c r="W10" s="46">
        <f>データ!Q6</f>
        <v>100</v>
      </c>
      <c r="X10" s="46"/>
      <c r="Y10" s="46"/>
      <c r="Z10" s="46"/>
      <c r="AA10" s="46"/>
      <c r="AB10" s="46"/>
      <c r="AC10" s="46"/>
      <c r="AD10" s="45">
        <f>データ!R6</f>
        <v>3850</v>
      </c>
      <c r="AE10" s="45"/>
      <c r="AF10" s="45"/>
      <c r="AG10" s="45"/>
      <c r="AH10" s="45"/>
      <c r="AI10" s="45"/>
      <c r="AJ10" s="45"/>
      <c r="AK10" s="2"/>
      <c r="AL10" s="45">
        <f>データ!V6</f>
        <v>8064</v>
      </c>
      <c r="AM10" s="45"/>
      <c r="AN10" s="45"/>
      <c r="AO10" s="45"/>
      <c r="AP10" s="45"/>
      <c r="AQ10" s="45"/>
      <c r="AR10" s="45"/>
      <c r="AS10" s="45"/>
      <c r="AT10" s="46">
        <f>データ!W6</f>
        <v>3.35</v>
      </c>
      <c r="AU10" s="46"/>
      <c r="AV10" s="46"/>
      <c r="AW10" s="46"/>
      <c r="AX10" s="46"/>
      <c r="AY10" s="46"/>
      <c r="AZ10" s="46"/>
      <c r="BA10" s="46"/>
      <c r="BB10" s="46">
        <f>データ!X6</f>
        <v>2407.16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118</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80"/>
      <c r="BM60" s="81"/>
      <c r="BN60" s="81"/>
      <c r="BO60" s="81"/>
      <c r="BP60" s="81"/>
      <c r="BQ60" s="81"/>
      <c r="BR60" s="81"/>
      <c r="BS60" s="81"/>
      <c r="BT60" s="81"/>
      <c r="BU60" s="81"/>
      <c r="BV60" s="81"/>
      <c r="BW60" s="81"/>
      <c r="BX60" s="81"/>
      <c r="BY60" s="81"/>
      <c r="BZ60" s="8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wbRJMrBmj0KFlLYLWRUS0qbeRX21xUHWywMPnhvykOV0YX+bmg9mBsFNE4tZz6h8OAIr9CZiWmmz6xtGgEdxxg==" saltValue="Bmrl0QmULwKfgWEel6vd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302066</v>
      </c>
      <c r="D6" s="19">
        <f t="shared" si="3"/>
        <v>47</v>
      </c>
      <c r="E6" s="19">
        <f t="shared" si="3"/>
        <v>17</v>
      </c>
      <c r="F6" s="19">
        <f t="shared" si="3"/>
        <v>5</v>
      </c>
      <c r="G6" s="19">
        <f t="shared" si="3"/>
        <v>0</v>
      </c>
      <c r="H6" s="19" t="str">
        <f t="shared" si="3"/>
        <v>和歌山県　田辺市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11.66</v>
      </c>
      <c r="Q6" s="20">
        <f t="shared" si="3"/>
        <v>100</v>
      </c>
      <c r="R6" s="20">
        <f t="shared" si="3"/>
        <v>3850</v>
      </c>
      <c r="S6" s="20">
        <f t="shared" si="3"/>
        <v>69716</v>
      </c>
      <c r="T6" s="20">
        <f t="shared" si="3"/>
        <v>1026.9100000000001</v>
      </c>
      <c r="U6" s="20">
        <f t="shared" si="3"/>
        <v>67.89</v>
      </c>
      <c r="V6" s="20">
        <f t="shared" si="3"/>
        <v>8064</v>
      </c>
      <c r="W6" s="20">
        <f t="shared" si="3"/>
        <v>3.35</v>
      </c>
      <c r="X6" s="20">
        <f t="shared" si="3"/>
        <v>2407.16</v>
      </c>
      <c r="Y6" s="21">
        <f>IF(Y7="",NA(),Y7)</f>
        <v>96.14</v>
      </c>
      <c r="Z6" s="21">
        <f t="shared" ref="Z6:AH6" si="4">IF(Z7="",NA(),Z7)</f>
        <v>96.08</v>
      </c>
      <c r="AA6" s="21">
        <f t="shared" si="4"/>
        <v>95.51</v>
      </c>
      <c r="AB6" s="21">
        <f t="shared" si="4"/>
        <v>94.35</v>
      </c>
      <c r="AC6" s="21">
        <f t="shared" si="4"/>
        <v>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2.59</v>
      </c>
      <c r="BG6" s="20">
        <f t="shared" ref="BG6:BO6" si="7">IF(BG7="",NA(),BG7)</f>
        <v>0</v>
      </c>
      <c r="BH6" s="21">
        <f t="shared" si="7"/>
        <v>1.63</v>
      </c>
      <c r="BI6" s="20">
        <f t="shared" si="7"/>
        <v>0</v>
      </c>
      <c r="BJ6" s="20">
        <f t="shared" si="7"/>
        <v>0</v>
      </c>
      <c r="BK6" s="21">
        <f t="shared" si="7"/>
        <v>789.46</v>
      </c>
      <c r="BL6" s="21">
        <f t="shared" si="7"/>
        <v>826.83</v>
      </c>
      <c r="BM6" s="21">
        <f t="shared" si="7"/>
        <v>867.83</v>
      </c>
      <c r="BN6" s="21">
        <f t="shared" si="7"/>
        <v>791.76</v>
      </c>
      <c r="BO6" s="21">
        <f t="shared" si="7"/>
        <v>718.49</v>
      </c>
      <c r="BP6" s="20" t="str">
        <f>IF(BP7="","",IF(BP7="-","【-】","【"&amp;SUBSTITUTE(TEXT(BP7,"#,##0.00"),"-","△")&amp;"】"))</f>
        <v>【809.19】</v>
      </c>
      <c r="BQ6" s="21">
        <f>IF(BQ7="",NA(),BQ7)</f>
        <v>75.3</v>
      </c>
      <c r="BR6" s="21">
        <f t="shared" ref="BR6:BZ6" si="8">IF(BR7="",NA(),BR7)</f>
        <v>71.510000000000005</v>
      </c>
      <c r="BS6" s="21">
        <f t="shared" si="8"/>
        <v>74</v>
      </c>
      <c r="BT6" s="21">
        <f t="shared" si="8"/>
        <v>71.900000000000006</v>
      </c>
      <c r="BU6" s="21">
        <f t="shared" si="8"/>
        <v>69.59</v>
      </c>
      <c r="BV6" s="21">
        <f t="shared" si="8"/>
        <v>57.77</v>
      </c>
      <c r="BW6" s="21">
        <f t="shared" si="8"/>
        <v>57.31</v>
      </c>
      <c r="BX6" s="21">
        <f t="shared" si="8"/>
        <v>57.08</v>
      </c>
      <c r="BY6" s="21">
        <f t="shared" si="8"/>
        <v>56.26</v>
      </c>
      <c r="BZ6" s="21">
        <f t="shared" si="8"/>
        <v>61.82</v>
      </c>
      <c r="CA6" s="20" t="str">
        <f>IF(CA7="","",IF(CA7="-","【-】","【"&amp;SUBSTITUTE(TEXT(CA7,"#,##0.00"),"-","△")&amp;"】"))</f>
        <v>【57.02】</v>
      </c>
      <c r="CB6" s="21">
        <f>IF(CB7="",NA(),CB7)</f>
        <v>212.47</v>
      </c>
      <c r="CC6" s="21">
        <f t="shared" ref="CC6:CK6" si="9">IF(CC7="",NA(),CC7)</f>
        <v>225.63</v>
      </c>
      <c r="CD6" s="21">
        <f t="shared" si="9"/>
        <v>215.87</v>
      </c>
      <c r="CE6" s="21">
        <f t="shared" si="9"/>
        <v>221.2</v>
      </c>
      <c r="CF6" s="21">
        <f t="shared" si="9"/>
        <v>247.5</v>
      </c>
      <c r="CG6" s="21">
        <f t="shared" si="9"/>
        <v>274.35000000000002</v>
      </c>
      <c r="CH6" s="21">
        <f t="shared" si="9"/>
        <v>273.52</v>
      </c>
      <c r="CI6" s="21">
        <f t="shared" si="9"/>
        <v>274.99</v>
      </c>
      <c r="CJ6" s="21">
        <f t="shared" si="9"/>
        <v>282.08999999999997</v>
      </c>
      <c r="CK6" s="21">
        <f t="shared" si="9"/>
        <v>246.9</v>
      </c>
      <c r="CL6" s="20" t="str">
        <f>IF(CL7="","",IF(CL7="-","【-】","【"&amp;SUBSTITUTE(TEXT(CL7,"#,##0.00"),"-","△")&amp;"】"))</f>
        <v>【273.68】</v>
      </c>
      <c r="CM6" s="21">
        <f>IF(CM7="",NA(),CM7)</f>
        <v>45.93</v>
      </c>
      <c r="CN6" s="21">
        <f t="shared" ref="CN6:CV6" si="10">IF(CN7="",NA(),CN7)</f>
        <v>44.48</v>
      </c>
      <c r="CO6" s="21">
        <f t="shared" si="10"/>
        <v>44.51</v>
      </c>
      <c r="CP6" s="21">
        <f t="shared" si="10"/>
        <v>43.41</v>
      </c>
      <c r="CQ6" s="21">
        <f t="shared" si="10"/>
        <v>43.03</v>
      </c>
      <c r="CR6" s="21">
        <f t="shared" si="10"/>
        <v>50.68</v>
      </c>
      <c r="CS6" s="21">
        <f t="shared" si="10"/>
        <v>50.14</v>
      </c>
      <c r="CT6" s="21">
        <f t="shared" si="10"/>
        <v>54.83</v>
      </c>
      <c r="CU6" s="21">
        <f t="shared" si="10"/>
        <v>66.53</v>
      </c>
      <c r="CV6" s="21">
        <f t="shared" si="10"/>
        <v>52.9</v>
      </c>
      <c r="CW6" s="20" t="str">
        <f>IF(CW7="","",IF(CW7="-","【-】","【"&amp;SUBSTITUTE(TEXT(CW7,"#,##0.00"),"-","△")&amp;"】"))</f>
        <v>【52.55】</v>
      </c>
      <c r="CX6" s="21">
        <f>IF(CX7="",NA(),CX7)</f>
        <v>82.35</v>
      </c>
      <c r="CY6" s="21">
        <f t="shared" ref="CY6:DG6" si="11">IF(CY7="",NA(),CY7)</f>
        <v>82.36</v>
      </c>
      <c r="CZ6" s="21">
        <f t="shared" si="11"/>
        <v>82.68</v>
      </c>
      <c r="DA6" s="21">
        <f t="shared" si="11"/>
        <v>82.02</v>
      </c>
      <c r="DB6" s="21">
        <f t="shared" si="11"/>
        <v>81.510000000000005</v>
      </c>
      <c r="DC6" s="21">
        <f t="shared" si="11"/>
        <v>84.86</v>
      </c>
      <c r="DD6" s="21">
        <f t="shared" si="11"/>
        <v>84.98</v>
      </c>
      <c r="DE6" s="21">
        <f t="shared" si="11"/>
        <v>84.7</v>
      </c>
      <c r="DF6" s="21">
        <f t="shared" si="11"/>
        <v>84.67</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0.01</v>
      </c>
      <c r="EO6" s="20" t="str">
        <f>IF(EO7="","",IF(EO7="-","【-】","【"&amp;SUBSTITUTE(TEXT(EO7,"#,##0.00"),"-","△")&amp;"】"))</f>
        <v>【0.02】</v>
      </c>
    </row>
    <row r="7" spans="1:145" s="22" customFormat="1" x14ac:dyDescent="0.15">
      <c r="A7" s="14"/>
      <c r="B7" s="23">
        <v>2022</v>
      </c>
      <c r="C7" s="23">
        <v>302066</v>
      </c>
      <c r="D7" s="23">
        <v>47</v>
      </c>
      <c r="E7" s="23">
        <v>17</v>
      </c>
      <c r="F7" s="23">
        <v>5</v>
      </c>
      <c r="G7" s="23">
        <v>0</v>
      </c>
      <c r="H7" s="23" t="s">
        <v>98</v>
      </c>
      <c r="I7" s="23" t="s">
        <v>99</v>
      </c>
      <c r="J7" s="23" t="s">
        <v>100</v>
      </c>
      <c r="K7" s="23" t="s">
        <v>101</v>
      </c>
      <c r="L7" s="23" t="s">
        <v>102</v>
      </c>
      <c r="M7" s="23" t="s">
        <v>103</v>
      </c>
      <c r="N7" s="24" t="s">
        <v>104</v>
      </c>
      <c r="O7" s="24" t="s">
        <v>105</v>
      </c>
      <c r="P7" s="24">
        <v>11.66</v>
      </c>
      <c r="Q7" s="24">
        <v>100</v>
      </c>
      <c r="R7" s="24">
        <v>3850</v>
      </c>
      <c r="S7" s="24">
        <v>69716</v>
      </c>
      <c r="T7" s="24">
        <v>1026.9100000000001</v>
      </c>
      <c r="U7" s="24">
        <v>67.89</v>
      </c>
      <c r="V7" s="24">
        <v>8064</v>
      </c>
      <c r="W7" s="24">
        <v>3.35</v>
      </c>
      <c r="X7" s="24">
        <v>2407.16</v>
      </c>
      <c r="Y7" s="24">
        <v>96.14</v>
      </c>
      <c r="Z7" s="24">
        <v>96.08</v>
      </c>
      <c r="AA7" s="24">
        <v>95.51</v>
      </c>
      <c r="AB7" s="24">
        <v>94.35</v>
      </c>
      <c r="AC7" s="24">
        <v>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2.59</v>
      </c>
      <c r="BG7" s="24">
        <v>0</v>
      </c>
      <c r="BH7" s="24">
        <v>1.63</v>
      </c>
      <c r="BI7" s="24">
        <v>0</v>
      </c>
      <c r="BJ7" s="24">
        <v>0</v>
      </c>
      <c r="BK7" s="24">
        <v>789.46</v>
      </c>
      <c r="BL7" s="24">
        <v>826.83</v>
      </c>
      <c r="BM7" s="24">
        <v>867.83</v>
      </c>
      <c r="BN7" s="24">
        <v>791.76</v>
      </c>
      <c r="BO7" s="24">
        <v>718.49</v>
      </c>
      <c r="BP7" s="24">
        <v>809.19</v>
      </c>
      <c r="BQ7" s="24">
        <v>75.3</v>
      </c>
      <c r="BR7" s="24">
        <v>71.510000000000005</v>
      </c>
      <c r="BS7" s="24">
        <v>74</v>
      </c>
      <c r="BT7" s="24">
        <v>71.900000000000006</v>
      </c>
      <c r="BU7" s="24">
        <v>69.59</v>
      </c>
      <c r="BV7" s="24">
        <v>57.77</v>
      </c>
      <c r="BW7" s="24">
        <v>57.31</v>
      </c>
      <c r="BX7" s="24">
        <v>57.08</v>
      </c>
      <c r="BY7" s="24">
        <v>56.26</v>
      </c>
      <c r="BZ7" s="24">
        <v>61.82</v>
      </c>
      <c r="CA7" s="24">
        <v>57.02</v>
      </c>
      <c r="CB7" s="24">
        <v>212.47</v>
      </c>
      <c r="CC7" s="24">
        <v>225.63</v>
      </c>
      <c r="CD7" s="24">
        <v>215.87</v>
      </c>
      <c r="CE7" s="24">
        <v>221.2</v>
      </c>
      <c r="CF7" s="24">
        <v>247.5</v>
      </c>
      <c r="CG7" s="24">
        <v>274.35000000000002</v>
      </c>
      <c r="CH7" s="24">
        <v>273.52</v>
      </c>
      <c r="CI7" s="24">
        <v>274.99</v>
      </c>
      <c r="CJ7" s="24">
        <v>282.08999999999997</v>
      </c>
      <c r="CK7" s="24">
        <v>246.9</v>
      </c>
      <c r="CL7" s="24">
        <v>273.68</v>
      </c>
      <c r="CM7" s="24">
        <v>45.93</v>
      </c>
      <c r="CN7" s="24">
        <v>44.48</v>
      </c>
      <c r="CO7" s="24">
        <v>44.51</v>
      </c>
      <c r="CP7" s="24">
        <v>43.41</v>
      </c>
      <c r="CQ7" s="24">
        <v>43.03</v>
      </c>
      <c r="CR7" s="24">
        <v>50.68</v>
      </c>
      <c r="CS7" s="24">
        <v>50.14</v>
      </c>
      <c r="CT7" s="24">
        <v>54.83</v>
      </c>
      <c r="CU7" s="24">
        <v>66.53</v>
      </c>
      <c r="CV7" s="24">
        <v>52.9</v>
      </c>
      <c r="CW7" s="24">
        <v>52.55</v>
      </c>
      <c r="CX7" s="24">
        <v>82.35</v>
      </c>
      <c r="CY7" s="24">
        <v>82.36</v>
      </c>
      <c r="CZ7" s="24">
        <v>82.68</v>
      </c>
      <c r="DA7" s="24">
        <v>82.02</v>
      </c>
      <c r="DB7" s="24">
        <v>81.510000000000005</v>
      </c>
      <c r="DC7" s="24">
        <v>84.86</v>
      </c>
      <c r="DD7" s="24">
        <v>84.98</v>
      </c>
      <c r="DE7" s="24">
        <v>84.7</v>
      </c>
      <c r="DF7" s="24">
        <v>84.67</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幡山 隆志</cp:lastModifiedBy>
  <cp:lastPrinted>2024-02-08T07:46:22Z</cp:lastPrinted>
  <dcterms:created xsi:type="dcterms:W3CDTF">2023-12-12T02:55:01Z</dcterms:created>
  <dcterms:modified xsi:type="dcterms:W3CDTF">2024-02-08T07:46:24Z</dcterms:modified>
  <cp:category/>
</cp:coreProperties>
</file>