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40800財政課\財政係\調査\公営企業\公営企業経営比較分析\2024.1.16【2.9(金)〆】経営比較分析表（令和４年度決算）分析等\03.県提出\"/>
    </mc:Choice>
  </mc:AlternateContent>
  <xr:revisionPtr revIDLastSave="0" documentId="13_ncr:1_{0DCE54F8-376E-4985-AB6A-4A622D4B3D67}" xr6:coauthVersionLast="47" xr6:coauthVersionMax="47" xr10:uidLastSave="{00000000-0000-0000-0000-000000000000}"/>
  <workbookProtection workbookAlgorithmName="SHA-512" workbookHashValue="JEJdNGwGF5xqA4Q+8loClU22UAEOo/+iPtzM12V5AS/lr/geg8vOqmqF8kKazNnryF1NGks7T/AS4ov0TOLsYA==" workbookSaltValue="+PUOglPYWs067GOR3IxmY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B10"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<sst xmlns="http://schemas.openxmlformats.org/spreadsheetml/2006/main" count="236" uniqueCount="121">
  <si>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</si>
  <si>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</si>
  <si>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</si>
  <si>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</si>
  <si>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</si>
  <si>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</si>
  <si>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</si>
  <si>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</si>
  <si>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</si>
  <si>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</si>
  <si>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</si>
  <si>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</si>
  <si>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</si>
  <si>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</si>
  <si>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</si>
  <si>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</si>
  <si>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</si>
  <si>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</si>
  <si>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</si>
  <si>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</si>
  <si>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</si>
  <si>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</si>
  <si>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</si>
  <si>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</si>
  <si>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</si>
  <si>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</si>
  <si>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</si>
  <si>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</si>
  <si>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</si>
  <si>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</si>
  <si>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</si>
  <si>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</si>
  <si>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</si>
  <si>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</si>
  <si>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</si>
  <si>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</si>
  <si>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</si>
  <si>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</si>
  <si>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</si>
  <si>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</si>
  <si>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</si>
  <si>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</si>
  <si>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</si>
  <si>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</si>
  <si>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</si>
  <si>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</si>
  <si>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</si>
  <si>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</si>
  <si>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</si>
  <si>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</si>
  <si>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</si>
  <si>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</si>
  <si>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</si>
  <si>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</si>
  <si>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</si>
  <si>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</si>
  <si>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</si>
  <si>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</si>
  <si>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</si>
  <si>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</si>
  <si>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</si>
  <si>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</si>
  <si>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</si>
  <si>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</si>
  <si>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</si>
  <si>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</si>
  <si>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</si>
  <si>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</si>
  <si>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</si>
  <si>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</si>
  <si>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</si>
  <si>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</si>
  <si>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</si>
  <si>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</si>
  <si>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</si>
  <si>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</si>
  <si>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</si>
  <si>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</si>
  <si>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</si>
  <si>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</si>
  <si>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</si>
  <si>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</si>
  <si>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</si>
  <si>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</si>
  <si>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</si>
  <si>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</si>
  <si>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</si>
  <si>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</si>
  <si>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</si>
  <si>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</si>
  <si>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</si>
  <si>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</si>
  <si>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</si>
  <si>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</si>
  <si>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</si>
  <si>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</si>
  <si>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</si>
  <si>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</si>
  <si>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</si>
  <si>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</si>
  <si>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</si>
  <si>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</si>
  <si>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</si>
  <si>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</si>
  <si>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</si>
  <si>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</si>
  <si>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</si>
  <si>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</si>
  <si>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</si>
  <si>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</si>
  <si>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</si>
  <si>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</si>
  <si>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</si>
  <si>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</si>
  <si>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</si>
  <si>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</si>
  <si>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</si>
  <si>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</si>
  <si>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本市の漁業集落排水事業は、本市の芳養地域で行われている事業です。
　平成21年９月全域供用開始から平成28年度までは加入戸数も増加傾向で料金収入も徐々に増加しましたが、平成29年度以降の料金収入は横ばいとなっており、更なる接続促進の啓発及び周知活動に努めるとともに、令和元年度に行った機能診断調査・機能保全計画（長期的な改修計画）に基づき、計画的かつ効率的な施設の維持管理を行い、地域の生活環境の向上を図り、経営の安定化に努めてまいります。</t>
    <rPh sb="50" eb="52">
      <t>ヘイセイ</t>
    </rPh>
    <rPh sb="85" eb="87">
      <t>ヘイセイ</t>
    </rPh>
    <rPh sb="89" eb="91">
      <t>ネンド</t>
    </rPh>
    <rPh sb="91" eb="93">
      <t>イコウ</t>
    </rPh>
    <rPh sb="94" eb="96">
      <t>リョウキン</t>
    </rPh>
    <rPh sb="96" eb="98">
      <t>シュウニュウ</t>
    </rPh>
    <rPh sb="99" eb="100">
      <t>ヨコ</t>
    </rPh>
    <phoneticPr fontId="4"/>
  </si>
  <si>
    <t>　令和元年度に施設及び管路等の機能診断調査と機能保全計画（長期的な改修計画）の策定を行いました。
　安定的な施設運営のため、長期的な視点を持って、今後必要となる更新費用の把握や計画的な老朽化対策に取り組んでまいります。</t>
    <rPh sb="1" eb="3">
      <t>レイワ</t>
    </rPh>
    <rPh sb="3" eb="4">
      <t>モト</t>
    </rPh>
    <rPh sb="22" eb="24">
      <t>キノウ</t>
    </rPh>
    <rPh sb="24" eb="26">
      <t>ホゼン</t>
    </rPh>
    <rPh sb="26" eb="28">
      <t>ケイカク</t>
    </rPh>
    <rPh sb="50" eb="53">
      <t>アンテイテキ</t>
    </rPh>
    <rPh sb="54" eb="56">
      <t>シセツ</t>
    </rPh>
    <rPh sb="56" eb="58">
      <t>ウンエイ</t>
    </rPh>
    <rPh sb="62" eb="65">
      <t>チョウキテキ</t>
    </rPh>
    <rPh sb="66" eb="68">
      <t>シテン</t>
    </rPh>
    <rPh sb="69" eb="70">
      <t>モ</t>
    </rPh>
    <rPh sb="73" eb="75">
      <t>コンゴ</t>
    </rPh>
    <rPh sb="75" eb="77">
      <t>ヒツヨウ</t>
    </rPh>
    <rPh sb="80" eb="82">
      <t>コウシン</t>
    </rPh>
    <rPh sb="82" eb="84">
      <t>ヒヨウ</t>
    </rPh>
    <rPh sb="85" eb="87">
      <t>ハアク</t>
    </rPh>
    <phoneticPr fontId="4"/>
  </si>
  <si>
    <t>　収益的収支比率及び経費回収率について、下水道使用料は微増となっているものの、電気代高騰の影響等により汚水処理費が増加し、それぞれ比率が悪化している。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汚水処理原価は、類似団体より低い数値となっていますが、引き続き接続率の向上を図る等有収水量の増加に取り組み、経営改善に努めてまいります。
　施設利用率は、類似団体より高い数値を維持しており、今後もさらに接続促進の普及啓発・周知活動を行い、施設利用率を高めていけるよう努めてまいります。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rPh sb="20" eb="23">
      <t>ゲスイドウ</t>
    </rPh>
    <rPh sb="23" eb="26">
      <t>シヨウリョウ</t>
    </rPh>
    <rPh sb="27" eb="29">
      <t>ビゾウ</t>
    </rPh>
    <rPh sb="39" eb="42">
      <t>デンキダイ</t>
    </rPh>
    <rPh sb="42" eb="44">
      <t>コウトウ</t>
    </rPh>
    <rPh sb="45" eb="47">
      <t>エイキョウ</t>
    </rPh>
    <rPh sb="47" eb="48">
      <t>トウ</t>
    </rPh>
    <rPh sb="51" eb="53">
      <t>オスイ</t>
    </rPh>
    <rPh sb="53" eb="55">
      <t>ショリ</t>
    </rPh>
    <rPh sb="55" eb="56">
      <t>ヒ</t>
    </rPh>
    <rPh sb="57" eb="59">
      <t>ゾウカ</t>
    </rPh>
    <rPh sb="65" eb="67">
      <t>ヒリツ</t>
    </rPh>
    <rPh sb="68" eb="70">
      <t>アッカ</t>
    </rPh>
    <rPh sb="242" eb="243">
      <t>ヒク</t>
    </rPh>
    <rPh sb="255" eb="256">
      <t>ヒ</t>
    </rPh>
    <rPh sb="257" eb="258">
      <t>ツヅ</t>
    </rPh>
    <rPh sb="277" eb="278">
      <t>ト</t>
    </rPh>
    <rPh sb="279" eb="280">
      <t>ク</t>
    </rPh>
    <rPh sb="282" eb="284">
      <t>ケイエイ</t>
    </rPh>
    <rPh sb="311" eb="312">
      <t>タカ</t>
    </rPh>
    <rPh sb="313" eb="315">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</si>
</sst>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1.1200000000000001</c:v>
                </c:pt>
                <c:pt idx="1">
                  <c:v>0.28999999999999998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E81-4EC6-AB8D-B5034085B4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CE81-4EC6-AB8D-B5034085B4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33.92</c:v>
                </c:pt>
                <c:pt idx="1">
                  <c:v>33.92</c:v>
                </c:pt>
                <c:pt idx="2">
                  <c:v>32.75</c:v>
                </c:pt>
                <c:pt idx="3">
                  <c:v>31.87</c:v>
                </c:pt>
                <c:pt idx="4">
                  <c:v>29.82</c:v>
                </c:pt>
              </c:numCache>
            </c:numRef>
          </c:val>
          <c:extLst>
            <c:ext xmlns:c16="http://schemas.microsoft.com/office/drawing/2014/chart" uri="{C3380CC4-5D6E-409C-BE32-E72D297353CC}">
              <c16:uniqueId val="{00000000-8974-4748-9CDB-FD3BE566042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29.43</c:v>
                </c:pt>
                <c:pt idx="1">
                  <c:v>26.7</c:v>
                </c:pt>
                <c:pt idx="2">
                  <c:v>29.12</c:v>
                </c:pt>
                <c:pt idx="3">
                  <c:v>29.1</c:v>
                </c:pt>
                <c:pt idx="4">
                  <c:v>26.22</c:v>
                </c:pt>
              </c:numCache>
            </c:numRef>
          </c:val>
          <c:smooth val="0"/>
          <c:extLst>
            <c:ext xmlns:c16="http://schemas.microsoft.com/office/drawing/2014/chart" uri="{C3380CC4-5D6E-409C-BE32-E72D297353CC}">
              <c16:uniqueId val="{00000001-8974-4748-9CDB-FD3BE566042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58.89</c:v>
                </c:pt>
                <c:pt idx="1">
                  <c:v>61.09</c:v>
                </c:pt>
                <c:pt idx="2">
                  <c:v>60.97</c:v>
                </c:pt>
                <c:pt idx="3">
                  <c:v>61.96</c:v>
                </c:pt>
                <c:pt idx="4">
                  <c:v>62.05</c:v>
                </c:pt>
              </c:numCache>
            </c:numRef>
          </c:val>
          <c:extLst>
            <c:ext xmlns:c16="http://schemas.microsoft.com/office/drawing/2014/chart" uri="{C3380CC4-5D6E-409C-BE32-E72D297353CC}">
              <c16:uniqueId val="{00000000-3D24-4223-8FC6-3288D1B569C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66.459999999999994</c:v>
                </c:pt>
                <c:pt idx="2">
                  <c:v>64.42</c:v>
                </c:pt>
                <c:pt idx="3">
                  <c:v>63.84</c:v>
                </c:pt>
                <c:pt idx="4">
                  <c:v>78.03</c:v>
                </c:pt>
              </c:numCache>
            </c:numRef>
          </c:val>
          <c:smooth val="0"/>
          <c:extLst>
            <c:ext xmlns:c16="http://schemas.microsoft.com/office/drawing/2014/chart" uri="{C3380CC4-5D6E-409C-BE32-E72D297353CC}">
              <c16:uniqueId val="{00000001-3D24-4223-8FC6-3288D1B569C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99.41</c:v>
                </c:pt>
                <c:pt idx="1">
                  <c:v>100.65</c:v>
                </c:pt>
                <c:pt idx="2">
                  <c:v>100</c:v>
                </c:pt>
                <c:pt idx="3">
                  <c:v>100.08</c:v>
                </c:pt>
                <c:pt idx="4">
                  <c:v>96.74</c:v>
                </c:pt>
              </c:numCache>
            </c:numRef>
          </c:val>
          <c:extLst>
            <c:ext xmlns:c16="http://schemas.microsoft.com/office/drawing/2014/chart" uri="{C3380CC4-5D6E-409C-BE32-E72D297353CC}">
              <c16:uniqueId val="{00000000-7E05-4F52-BB02-D2841187832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05-4F52-BB02-D2841187832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69-4C12-917F-86900003451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69-4C12-917F-86900003451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F8-4372-8FA8-2AB62C91E86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F8-4372-8FA8-2AB62C91E86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CB-4696-AE66-2D8B41ECB70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CB-4696-AE66-2D8B41ECB70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2B-4A43-A4EB-FEE08B6FF24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2B-4A43-A4EB-FEE08B6FF24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F7-4990-A160-F18B24F53A3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1756.26</c:v>
                </c:pt>
                <c:pt idx="1">
                  <c:v>1864.29</c:v>
                </c:pt>
                <c:pt idx="2">
                  <c:v>1867.86</c:v>
                </c:pt>
                <c:pt idx="3">
                  <c:v>1786.64</c:v>
                </c:pt>
                <c:pt idx="4">
                  <c:v>1278.54</c:v>
                </c:pt>
              </c:numCache>
            </c:numRef>
          </c:val>
          <c:smooth val="0"/>
          <c:extLst>
            <c:ext xmlns:c16="http://schemas.microsoft.com/office/drawing/2014/chart" uri="{C3380CC4-5D6E-409C-BE32-E72D297353CC}">
              <c16:uniqueId val="{00000001-EFF7-4990-A160-F18B24F53A3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43.98</c:v>
                </c:pt>
                <c:pt idx="1">
                  <c:v>51.63</c:v>
                </c:pt>
                <c:pt idx="2">
                  <c:v>70.819999999999993</c:v>
                </c:pt>
                <c:pt idx="3">
                  <c:v>68.400000000000006</c:v>
                </c:pt>
                <c:pt idx="4">
                  <c:v>58.35</c:v>
                </c:pt>
              </c:numCache>
            </c:numRef>
          </c:val>
          <c:extLst>
            <c:ext xmlns:c16="http://schemas.microsoft.com/office/drawing/2014/chart" uri="{C3380CC4-5D6E-409C-BE32-E72D297353CC}">
              <c16:uniqueId val="{00000000-859B-46D3-BC94-D464B1596D0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45.78</c:v>
                </c:pt>
                <c:pt idx="1">
                  <c:v>51.32</c:v>
                </c:pt>
                <c:pt idx="2">
                  <c:v>46.93</c:v>
                </c:pt>
                <c:pt idx="3">
                  <c:v>46.93</c:v>
                </c:pt>
                <c:pt idx="4">
                  <c:v>38.74</c:v>
                </c:pt>
              </c:numCache>
            </c:numRef>
          </c:val>
          <c:smooth val="0"/>
          <c:extLst>
            <c:ext xmlns:c16="http://schemas.microsoft.com/office/drawing/2014/chart" uri="{C3380CC4-5D6E-409C-BE32-E72D297353CC}">
              <c16:uniqueId val="{00000001-859B-46D3-BC94-D464B1596D0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393.5</c:v>
                </c:pt>
                <c:pt idx="1">
                  <c:v>338.52</c:v>
                </c:pt>
                <c:pt idx="2">
                  <c:v>261.27</c:v>
                </c:pt>
                <c:pt idx="3">
                  <c:v>280.56</c:v>
                </c:pt>
                <c:pt idx="4">
                  <c:v>356.5</c:v>
                </c:pt>
              </c:numCache>
            </c:numRef>
          </c:val>
          <c:extLst>
            <c:ext xmlns:c16="http://schemas.microsoft.com/office/drawing/2014/chart" uri="{C3380CC4-5D6E-409C-BE32-E72D297353CC}">
              <c16:uniqueId val="{00000000-BA5A-440F-8246-CA135DE0FAC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367.7</c:v>
                </c:pt>
                <c:pt idx="1">
                  <c:v>329.91</c:v>
                </c:pt>
                <c:pt idx="2">
                  <c:v>346.96</c:v>
                </c:pt>
                <c:pt idx="3">
                  <c:v>345.6</c:v>
                </c:pt>
                <c:pt idx="4">
                  <c:v>456.72</c:v>
                </c:pt>
              </c:numCache>
            </c:numRef>
          </c:val>
          <c:smooth val="0"/>
          <c:extLst>
            <c:ext xmlns:c16="http://schemas.microsoft.com/office/drawing/2014/chart" uri="{C3380CC4-5D6E-409C-BE32-E72D297353CC}">
              <c16:uniqueId val="{00000001-BA5A-440F-8246-CA135DE0FAC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M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和歌山県　田辺市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69716</v>
      </c>
      <c r="AM8" s="46"/>
      <c r="AN8" s="46"/>
      <c r="AO8" s="46"/>
      <c r="AP8" s="46"/>
      <c r="AQ8" s="46"/>
      <c r="AR8" s="46"/>
      <c r="AS8" s="46"/>
      <c r="AT8" s="45">
        <f>データ!T6</f>
        <v>1026.9100000000001</v>
      </c>
      <c r="AU8" s="45"/>
      <c r="AV8" s="45"/>
      <c r="AW8" s="45"/>
      <c r="AX8" s="45"/>
      <c r="AY8" s="45"/>
      <c r="AZ8" s="45"/>
      <c r="BA8" s="45"/>
      <c r="BB8" s="45">
        <f>データ!U6</f>
        <v>67.89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2.63</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1818</v>
      </c>
      <c r="AM10" s="46"/>
      <c r="AN10" s="46"/>
      <c r="AO10" s="46"/>
      <c r="AP10" s="46"/>
      <c r="AQ10" s="46"/>
      <c r="AR10" s="46"/>
      <c r="AS10" s="46"/>
      <c r="AT10" s="45">
        <f>データ!W6</f>
        <v>1.01</v>
      </c>
      <c r="AU10" s="45"/>
      <c r="AV10" s="45"/>
      <c r="AW10" s="45"/>
      <c r="AX10" s="45"/>
      <c r="AY10" s="45"/>
      <c r="AZ10" s="45"/>
      <c r="BA10" s="45"/>
      <c r="BB10" s="45">
        <f>データ!X6</f>
        <v>1800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44</v>
      </c>
      <c r="O86" s="12" t="str">
        <f>データ!EO6</f>
        <v>【0.01】</v>
      </c>
    </row>
  </sheetData>
  <sheetProtection algorithmName="SHA-512" hashValue="C04Ra8nhJjnpg5vP9FRt5f7CToUMh3Wm76UkwUyAqjh9atzEKW7A4lWandj6rnI4xV4K2ymSoeNXhMQWgXoZqw==" saltValue="+6elr5Y6WAdH0rolvHq8+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302066</v>
      </c>
      <c r="D6" s="19">
        <f t="shared" si="3"/>
        <v>47</v>
      </c>
      <c r="E6" s="19">
        <f t="shared" si="3"/>
        <v>17</v>
      </c>
      <c r="F6" s="19">
        <f t="shared" si="3"/>
        <v>6</v>
      </c>
      <c r="G6" s="19">
        <f t="shared" si="3"/>
        <v>0</v>
      </c>
      <c r="H6" s="19" t="str">
        <f t="shared" si="3"/>
        <v>和歌山県　田辺市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2.63</v>
      </c>
      <c r="Q6" s="20">
        <f t="shared" si="3"/>
        <v>100</v>
      </c>
      <c r="R6" s="20">
        <f t="shared" si="3"/>
        <v>3850</v>
      </c>
      <c r="S6" s="20">
        <f t="shared" si="3"/>
        <v>69716</v>
      </c>
      <c r="T6" s="20">
        <f t="shared" si="3"/>
        <v>1026.9100000000001</v>
      </c>
      <c r="U6" s="20">
        <f t="shared" si="3"/>
        <v>67.89</v>
      </c>
      <c r="V6" s="20">
        <f t="shared" si="3"/>
        <v>1818</v>
      </c>
      <c r="W6" s="20">
        <f t="shared" si="3"/>
        <v>1.01</v>
      </c>
      <c r="X6" s="20">
        <f t="shared" si="3"/>
        <v>1800</v>
      </c>
      <c r="Y6" s="21">
        <f>IF(Y7="",NA(),Y7)</f>
        <v>99.41</v>
      </c>
      <c r="Z6" s="21">
        <f t="shared" ref="Z6:AH6" si="4">IF(Z7="",NA(),Z7)</f>
        <v>100.65</v>
      </c>
      <c r="AA6" s="21">
        <f t="shared" si="4"/>
        <v>100</v>
      </c>
      <c r="AB6" s="21">
        <f t="shared" si="4"/>
        <v>100.08</v>
      </c>
      <c r="AC6" s="21">
        <f t="shared" si="4"/>
        <v>96.74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1756.26</v>
      </c>
      <c r="BL6" s="21">
        <f t="shared" si="7"/>
        <v>1864.29</v>
      </c>
      <c r="BM6" s="21">
        <f t="shared" si="7"/>
        <v>1867.86</v>
      </c>
      <c r="BN6" s="21">
        <f t="shared" si="7"/>
        <v>1786.64</v>
      </c>
      <c r="BO6" s="21">
        <f t="shared" si="7"/>
        <v>1278.54</v>
      </c>
      <c r="BP6" s="20" t="str">
        <f>IF(BP7="","",IF(BP7="-","【-】","【"&amp;SUBSTITUTE(TEXT(BP7,"#,##0.00"),"-","△")&amp;"】"))</f>
        <v>【1,078.44】</v>
      </c>
      <c r="BQ6" s="21">
        <f>IF(BQ7="",NA(),BQ7)</f>
        <v>43.98</v>
      </c>
      <c r="BR6" s="21">
        <f t="shared" ref="BR6:BZ6" si="8">IF(BR7="",NA(),BR7)</f>
        <v>51.63</v>
      </c>
      <c r="BS6" s="21">
        <f t="shared" si="8"/>
        <v>70.819999999999993</v>
      </c>
      <c r="BT6" s="21">
        <f t="shared" si="8"/>
        <v>68.400000000000006</v>
      </c>
      <c r="BU6" s="21">
        <f t="shared" si="8"/>
        <v>58.35</v>
      </c>
      <c r="BV6" s="21">
        <f t="shared" si="8"/>
        <v>45.78</v>
      </c>
      <c r="BW6" s="21">
        <f t="shared" si="8"/>
        <v>51.32</v>
      </c>
      <c r="BX6" s="21">
        <f t="shared" si="8"/>
        <v>46.93</v>
      </c>
      <c r="BY6" s="21">
        <f t="shared" si="8"/>
        <v>46.93</v>
      </c>
      <c r="BZ6" s="21">
        <f t="shared" si="8"/>
        <v>38.74</v>
      </c>
      <c r="CA6" s="20" t="str">
        <f>IF(CA7="","",IF(CA7="-","【-】","【"&amp;SUBSTITUTE(TEXT(CA7,"#,##0.00"),"-","△")&amp;"】"))</f>
        <v>【41.91】</v>
      </c>
      <c r="CB6" s="21">
        <f>IF(CB7="",NA(),CB7)</f>
        <v>393.5</v>
      </c>
      <c r="CC6" s="21">
        <f t="shared" ref="CC6:CK6" si="9">IF(CC7="",NA(),CC7)</f>
        <v>338.52</v>
      </c>
      <c r="CD6" s="21">
        <f t="shared" si="9"/>
        <v>261.27</v>
      </c>
      <c r="CE6" s="21">
        <f t="shared" si="9"/>
        <v>280.56</v>
      </c>
      <c r="CF6" s="21">
        <f t="shared" si="9"/>
        <v>356.5</v>
      </c>
      <c r="CG6" s="21">
        <f t="shared" si="9"/>
        <v>367.7</v>
      </c>
      <c r="CH6" s="21">
        <f t="shared" si="9"/>
        <v>329.91</v>
      </c>
      <c r="CI6" s="21">
        <f t="shared" si="9"/>
        <v>346.96</v>
      </c>
      <c r="CJ6" s="21">
        <f t="shared" si="9"/>
        <v>345.6</v>
      </c>
      <c r="CK6" s="21">
        <f t="shared" si="9"/>
        <v>456.72</v>
      </c>
      <c r="CL6" s="20" t="str">
        <f>IF(CL7="","",IF(CL7="-","【-】","【"&amp;SUBSTITUTE(TEXT(CL7,"#,##0.00"),"-","△")&amp;"】"))</f>
        <v>【420.17】</v>
      </c>
      <c r="CM6" s="21">
        <f>IF(CM7="",NA(),CM7)</f>
        <v>33.92</v>
      </c>
      <c r="CN6" s="21">
        <f t="shared" ref="CN6:CV6" si="10">IF(CN7="",NA(),CN7)</f>
        <v>33.92</v>
      </c>
      <c r="CO6" s="21">
        <f t="shared" si="10"/>
        <v>32.75</v>
      </c>
      <c r="CP6" s="21">
        <f t="shared" si="10"/>
        <v>31.87</v>
      </c>
      <c r="CQ6" s="21">
        <f t="shared" si="10"/>
        <v>29.82</v>
      </c>
      <c r="CR6" s="21">
        <f t="shared" si="10"/>
        <v>29.43</v>
      </c>
      <c r="CS6" s="21">
        <f t="shared" si="10"/>
        <v>26.7</v>
      </c>
      <c r="CT6" s="21">
        <f t="shared" si="10"/>
        <v>29.12</v>
      </c>
      <c r="CU6" s="21">
        <f t="shared" si="10"/>
        <v>29.1</v>
      </c>
      <c r="CV6" s="21">
        <f t="shared" si="10"/>
        <v>26.22</v>
      </c>
      <c r="CW6" s="20" t="str">
        <f>IF(CW7="","",IF(CW7="-","【-】","【"&amp;SUBSTITUTE(TEXT(CW7,"#,##0.00"),"-","△")&amp;"】"))</f>
        <v>【29.92】</v>
      </c>
      <c r="CX6" s="21">
        <f>IF(CX7="",NA(),CX7)</f>
        <v>58.89</v>
      </c>
      <c r="CY6" s="21">
        <f t="shared" ref="CY6:DG6" si="11">IF(CY7="",NA(),CY7)</f>
        <v>61.09</v>
      </c>
      <c r="CZ6" s="21">
        <f t="shared" si="11"/>
        <v>60.97</v>
      </c>
      <c r="DA6" s="21">
        <f t="shared" si="11"/>
        <v>61.96</v>
      </c>
      <c r="DB6" s="21">
        <f t="shared" si="11"/>
        <v>62.05</v>
      </c>
      <c r="DC6" s="21">
        <f t="shared" si="11"/>
        <v>66.33</v>
      </c>
      <c r="DD6" s="21">
        <f t="shared" si="11"/>
        <v>66.459999999999994</v>
      </c>
      <c r="DE6" s="21">
        <f t="shared" si="11"/>
        <v>64.42</v>
      </c>
      <c r="DF6" s="21">
        <f t="shared" si="11"/>
        <v>63.84</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1.1200000000000001</v>
      </c>
      <c r="EF6" s="21">
        <f t="shared" ref="EF6:EN6" si="14">IF(EF7="",NA(),EF7)</f>
        <v>0.28999999999999998</v>
      </c>
      <c r="EG6" s="20">
        <f t="shared" si="14"/>
        <v>0</v>
      </c>
      <c r="EH6" s="20">
        <f t="shared" si="14"/>
        <v>0</v>
      </c>
      <c r="EI6" s="20">
        <f t="shared" si="14"/>
        <v>0</v>
      </c>
      <c r="EJ6" s="21">
        <f t="shared" si="14"/>
        <v>0.26</v>
      </c>
      <c r="EK6" s="21">
        <f t="shared" si="14"/>
        <v>0.04</v>
      </c>
      <c r="EL6" s="20">
        <f t="shared" si="14"/>
        <v>0</v>
      </c>
      <c r="EM6" s="20">
        <f t="shared" si="14"/>
        <v>0</v>
      </c>
      <c r="EN6" s="21">
        <f t="shared" si="14"/>
        <v>0.01</v>
      </c>
      <c r="EO6" s="20" t="str">
        <f>IF(EO7="","",IF(EO7="-","【-】","【"&amp;SUBSTITUTE(TEXT(EO7,"#,##0.00"),"-","△")&amp;"】"))</f>
        <v>【0.01】</v>
      </c>
    </row>
    <row r="7" spans="1:145" s="22" customFormat="1" x14ac:dyDescent="0.15">
      <c r="A7" s="14"/>
      <c r="B7" s="23">
        <v>2022</v>
      </c>
      <c r="C7" s="23">
        <v>302066</v>
      </c>
      <c r="D7" s="23">
        <v>47</v>
      </c>
      <c r="E7" s="23">
        <v>17</v>
      </c>
      <c r="F7" s="23">
        <v>6</v>
      </c>
      <c r="G7" s="23">
        <v>0</v>
      </c>
      <c r="H7" s="23" t="s">
        <v>98</v>
      </c>
      <c r="I7" s="23" t="s">
        <v>99</v>
      </c>
      <c r="J7" s="23" t="s">
        <v>100</v>
      </c>
      <c r="K7" s="23" t="s">
        <v>101</v>
      </c>
      <c r="L7" s="23" t="s">
        <v>102</v>
      </c>
      <c r="M7" s="23" t="s">
        <v>103</v>
      </c>
      <c r="N7" s="24" t="s">
        <v>104</v>
      </c>
      <c r="O7" s="24" t="s">
        <v>105</v>
      </c>
      <c r="P7" s="24">
        <v>2.63</v>
      </c>
      <c r="Q7" s="24">
        <v>100</v>
      </c>
      <c r="R7" s="24">
        <v>3850</v>
      </c>
      <c r="S7" s="24">
        <v>69716</v>
      </c>
      <c r="T7" s="24">
        <v>1026.9100000000001</v>
      </c>
      <c r="U7" s="24">
        <v>67.89</v>
      </c>
      <c r="V7" s="24">
        <v>1818</v>
      </c>
      <c r="W7" s="24">
        <v>1.01</v>
      </c>
      <c r="X7" s="24">
        <v>1800</v>
      </c>
      <c r="Y7" s="24">
        <v>99.41</v>
      </c>
      <c r="Z7" s="24">
        <v>100.65</v>
      </c>
      <c r="AA7" s="24">
        <v>100</v>
      </c>
      <c r="AB7" s="24">
        <v>100.08</v>
      </c>
      <c r="AC7" s="24">
        <v>96.74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1756.26</v>
      </c>
      <c r="BL7" s="24">
        <v>1864.29</v>
      </c>
      <c r="BM7" s="24">
        <v>1867.86</v>
      </c>
      <c r="BN7" s="24">
        <v>1786.64</v>
      </c>
      <c r="BO7" s="24">
        <v>1278.54</v>
      </c>
      <c r="BP7" s="24">
        <v>1078.44</v>
      </c>
      <c r="BQ7" s="24">
        <v>43.98</v>
      </c>
      <c r="BR7" s="24">
        <v>51.63</v>
      </c>
      <c r="BS7" s="24">
        <v>70.819999999999993</v>
      </c>
      <c r="BT7" s="24">
        <v>68.400000000000006</v>
      </c>
      <c r="BU7" s="24">
        <v>58.35</v>
      </c>
      <c r="BV7" s="24">
        <v>45.78</v>
      </c>
      <c r="BW7" s="24">
        <v>51.32</v>
      </c>
      <c r="BX7" s="24">
        <v>46.93</v>
      </c>
      <c r="BY7" s="24">
        <v>46.93</v>
      </c>
      <c r="BZ7" s="24">
        <v>38.74</v>
      </c>
      <c r="CA7" s="24">
        <v>41.91</v>
      </c>
      <c r="CB7" s="24">
        <v>393.5</v>
      </c>
      <c r="CC7" s="24">
        <v>338.52</v>
      </c>
      <c r="CD7" s="24">
        <v>261.27</v>
      </c>
      <c r="CE7" s="24">
        <v>280.56</v>
      </c>
      <c r="CF7" s="24">
        <v>356.5</v>
      </c>
      <c r="CG7" s="24">
        <v>367.7</v>
      </c>
      <c r="CH7" s="24">
        <v>329.91</v>
      </c>
      <c r="CI7" s="24">
        <v>346.96</v>
      </c>
      <c r="CJ7" s="24">
        <v>345.6</v>
      </c>
      <c r="CK7" s="24">
        <v>456.72</v>
      </c>
      <c r="CL7" s="24">
        <v>420.17</v>
      </c>
      <c r="CM7" s="24">
        <v>33.92</v>
      </c>
      <c r="CN7" s="24">
        <v>33.92</v>
      </c>
      <c r="CO7" s="24">
        <v>32.75</v>
      </c>
      <c r="CP7" s="24">
        <v>31.87</v>
      </c>
      <c r="CQ7" s="24">
        <v>29.82</v>
      </c>
      <c r="CR7" s="24">
        <v>29.43</v>
      </c>
      <c r="CS7" s="24">
        <v>26.7</v>
      </c>
      <c r="CT7" s="24">
        <v>29.12</v>
      </c>
      <c r="CU7" s="24">
        <v>29.1</v>
      </c>
      <c r="CV7" s="24">
        <v>26.22</v>
      </c>
      <c r="CW7" s="24">
        <v>29.92</v>
      </c>
      <c r="CX7" s="24">
        <v>58.89</v>
      </c>
      <c r="CY7" s="24">
        <v>61.09</v>
      </c>
      <c r="CZ7" s="24">
        <v>60.97</v>
      </c>
      <c r="DA7" s="24">
        <v>61.96</v>
      </c>
      <c r="DB7" s="24">
        <v>62.05</v>
      </c>
      <c r="DC7" s="24">
        <v>66.33</v>
      </c>
      <c r="DD7" s="24">
        <v>66.459999999999994</v>
      </c>
      <c r="DE7" s="24">
        <v>64.42</v>
      </c>
      <c r="DF7" s="24">
        <v>63.84</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1.1200000000000001</v>
      </c>
      <c r="EF7" s="24">
        <v>0.28999999999999998</v>
      </c>
      <c r="EG7" s="24">
        <v>0</v>
      </c>
      <c r="EH7" s="24">
        <v>0</v>
      </c>
      <c r="EI7" s="24">
        <v>0</v>
      </c>
      <c r="EJ7" s="24">
        <v>0.26</v>
      </c>
      <c r="EK7" s="24">
        <v>0.04</v>
      </c>
      <c r="EL7" s="24">
        <v>0</v>
      </c>
      <c r="EM7" s="24">
        <v>0</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幡山 隆志</cp:lastModifiedBy>
  <dcterms:created xsi:type="dcterms:W3CDTF">2023-12-12T02:57:38Z</dcterms:created>
  <dcterms:modified xsi:type="dcterms:W3CDTF">2024-02-08T05:26:02Z</dcterms:modified>
  <cp:category/>
</cp:coreProperties>
</file>