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2AC373F1-3D8A-49BA-A0CD-AF1485EB8EB1}" xr6:coauthVersionLast="47" xr6:coauthVersionMax="47" xr10:uidLastSave="{00000000-0000-0000-0000-000000000000}"/>
  <workbookProtection workbookAlgorithmName="SHA-512" workbookHashValue="kE2sCwhNCvnISbcWdrudFn2X0LD6AaQ2/8Wb/W4n+AqcLcroQ+9RhkWORkoZSMDdbTf5W87LhGe13QOjoIVEFQ==" workbookSaltValue="d4l0nUZhZiP8/Yl7zthYF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W10" i="4"/>
  <c r="B10" i="4"/>
  <c r="BB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<sst xmlns="http://schemas.openxmlformats.org/spreadsheetml/2006/main" count="236" uniqueCount="120">
  <si>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</si>
  <si>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</si>
  <si>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</si>
  <si>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</si>
  <si>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</si>
  <si>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</si>
  <si>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</si>
  <si>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</si>
  <si>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</si>
  <si>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</si>
  <si>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</si>
  <si>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</si>
  <si>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</si>
  <si>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</si>
  <si>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</si>
  <si>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</si>
  <si>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</si>
  <si>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</si>
  <si>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</si>
  <si>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</si>
  <si>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</si>
  <si>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</si>
  <si>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</si>
  <si>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</si>
  <si>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</si>
  <si>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</si>
  <si>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</si>
  <si>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</si>
  <si>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</si>
  <si>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</si>
  <si>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</si>
  <si>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</si>
  <si>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</si>
  <si>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</si>
  <si>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</si>
  <si>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</si>
  <si>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</si>
  <si>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</si>
  <si>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</si>
  <si>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</si>
  <si>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</si>
  <si>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</si>
  <si>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</si>
  <si>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</si>
  <si>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</si>
  <si>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</si>
  <si>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</si>
  <si>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</si>
  <si>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</si>
  <si>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</si>
  <si>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</si>
  <si>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</si>
  <si>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</si>
  <si>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</si>
  <si>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</si>
  <si>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</si>
  <si>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</si>
  <si>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</si>
  <si>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</si>
  <si>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</si>
  <si>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</si>
  <si>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</si>
  <si>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</si>
  <si>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</si>
  <si>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</si>
  <si>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</si>
  <si>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</si>
  <si>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</si>
  <si>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</si>
  <si>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</si>
  <si>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</si>
  <si>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</si>
  <si>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</si>
  <si>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</si>
  <si>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</si>
  <si>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</si>
  <si>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</si>
  <si>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</si>
  <si>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</si>
  <si>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</si>
  <si>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</si>
  <si>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</si>
  <si>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</si>
  <si>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</si>
  <si>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</si>
  <si>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</si>
  <si>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</si>
  <si>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</si>
  <si>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</si>
  <si>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</si>
  <si>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</si>
  <si>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</si>
  <si>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</si>
  <si>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</si>
  <si>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</si>
  <si>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</si>
  <si>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</si>
  <si>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</si>
  <si>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</si>
  <si>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</si>
  <si>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</si>
  <si>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</si>
  <si>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</si>
  <si>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</si>
  <si>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</si>
  <si>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</si>
  <si>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</si>
  <si>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</si>
  <si>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</si>
  <si>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</si>
  <si>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</si>
  <si>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</si>
  <si>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</si>
  <si>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</si>
  <si>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</si>
  <si>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</si>
  <si>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</si>
  <si>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</si>
  <si>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これは処理区域内の高齢化が進み、利用者の減少に伴う有収水量の減少によるもので、処理区域内の状況から接続率の大きな向上は見込めないため、維持管理費の節減により、経営改善に努めてまいります。
　施設利用率は類似団体より若干高い水準となっていますが、水洗化率は類似団体より低い水準となっており、使用料収入の増加を図るためにも水洗化率向上に係る取組みに努めてまいります。</t>
    <rPh sb="223" eb="224">
      <t>トモナ</t>
    </rPh>
    <rPh sb="279" eb="281">
      <t>ケイエイ</t>
    </rPh>
    <rPh sb="281" eb="283">
      <t>カイゼン</t>
    </rPh>
    <rPh sb="366" eb="367">
      <t>カカ</t>
    </rPh>
    <phoneticPr fontId="4"/>
  </si>
  <si>
    <r>
      <t>　供用開始か</t>
    </r>
    <r>
      <rPr>
        <sz val="11"/>
        <rFont val="ＭＳ ゴシック"/>
        <family val="3"/>
        <charset val="128"/>
      </rPr>
      <t>ら19年～22年が経過しております。令和４年度末時点において、大きな改修などが必要となる施設の劣化は生じておりませんが、長期的な視点を持って、今後必要となる更新費用の把握や計画的な老朽化対策に取り組んで</t>
    </r>
    <r>
      <rPr>
        <sz val="11"/>
        <color theme="1"/>
        <rFont val="ＭＳ ゴシック"/>
        <family val="3"/>
        <charset val="128"/>
      </rPr>
      <t>まいります。</t>
    </r>
    <rPh sb="1" eb="3">
      <t>キョウヨウ</t>
    </rPh>
    <rPh sb="3" eb="5">
      <t>カイシ</t>
    </rPh>
    <rPh sb="15" eb="17">
      <t>ケイカ</t>
    </rPh>
    <rPh sb="27" eb="29">
      <t>ネンド</t>
    </rPh>
    <rPh sb="29" eb="30">
      <t>マツ</t>
    </rPh>
    <rPh sb="30" eb="32">
      <t>ジテン</t>
    </rPh>
    <rPh sb="45" eb="47">
      <t>ヒツヨウ</t>
    </rPh>
    <rPh sb="50" eb="52">
      <t>シセツ</t>
    </rPh>
    <rPh sb="53" eb="55">
      <t>レッカ</t>
    </rPh>
    <rPh sb="56" eb="57">
      <t>ショウ</t>
    </rPh>
    <rPh sb="66" eb="69">
      <t>チョウキテキ</t>
    </rPh>
    <rPh sb="70" eb="72">
      <t>シテン</t>
    </rPh>
    <rPh sb="73" eb="74">
      <t>モ</t>
    </rPh>
    <rPh sb="77" eb="79">
      <t>コンゴ</t>
    </rPh>
    <rPh sb="79" eb="81">
      <t>ヒツヨウ</t>
    </rPh>
    <rPh sb="84" eb="86">
      <t>コウシン</t>
    </rPh>
    <rPh sb="86" eb="88">
      <t>ヒヨウ</t>
    </rPh>
    <rPh sb="89" eb="91">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</si>
</sst>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CA-479E-8C80-D211A49EEA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CA-479E-8C80-D211A49EEA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44.44</c:v>
                </c:pt>
                <c:pt idx="2">
                  <c:v>44.44</c:v>
                </c:pt>
                <c:pt idx="3">
                  <c:v>44.44</c:v>
                </c:pt>
                <c:pt idx="4">
                  <c:v>44.44</c:v>
                </c:pt>
              </c:numCache>
            </c:numRef>
          </c:val>
          <c:extLst>
            <c:ext xmlns:c16="http://schemas.microsoft.com/office/drawing/2014/chart" uri="{C3380CC4-5D6E-409C-BE32-E72D297353CC}">
              <c16:uniqueId val="{00000000-05F3-4B06-9A63-C3DED88BF9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48.01</c:v>
                </c:pt>
                <c:pt idx="1">
                  <c:v>40.28</c:v>
                </c:pt>
                <c:pt idx="2">
                  <c:v>42.48</c:v>
                </c:pt>
                <c:pt idx="3">
                  <c:v>39.770000000000003</c:v>
                </c:pt>
                <c:pt idx="4">
                  <c:v>38.96</c:v>
                </c:pt>
              </c:numCache>
            </c:numRef>
          </c:val>
          <c:smooth val="0"/>
          <c:extLst>
            <c:ext xmlns:c16="http://schemas.microsoft.com/office/drawing/2014/chart" uri="{C3380CC4-5D6E-409C-BE32-E72D297353CC}">
              <c16:uniqueId val="{00000001-05F3-4B06-9A63-C3DED88BF9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76.400000000000006</c:v>
                </c:pt>
                <c:pt idx="1">
                  <c:v>76.67</c:v>
                </c:pt>
                <c:pt idx="2">
                  <c:v>77.78</c:v>
                </c:pt>
                <c:pt idx="3">
                  <c:v>77.17</c:v>
                </c:pt>
                <c:pt idx="4">
                  <c:v>76.67</c:v>
                </c:pt>
              </c:numCache>
            </c:numRef>
          </c:val>
          <c:extLst>
            <c:ext xmlns:c16="http://schemas.microsoft.com/office/drawing/2014/chart" uri="{C3380CC4-5D6E-409C-BE32-E72D297353CC}">
              <c16:uniqueId val="{00000000-305E-4289-8361-DD7301C119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91.18</c:v>
                </c:pt>
                <c:pt idx="1">
                  <c:v>90.78</c:v>
                </c:pt>
                <c:pt idx="2">
                  <c:v>90.73</c:v>
                </c:pt>
                <c:pt idx="3">
                  <c:v>91.64</c:v>
                </c:pt>
                <c:pt idx="4">
                  <c:v>91.6</c:v>
                </c:pt>
              </c:numCache>
            </c:numRef>
          </c:val>
          <c:smooth val="0"/>
          <c:extLst>
            <c:ext xmlns:c16="http://schemas.microsoft.com/office/drawing/2014/chart" uri="{C3380CC4-5D6E-409C-BE32-E72D297353CC}">
              <c16:uniqueId val="{00000001-305E-4289-8361-DD7301C119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98.99</c:v>
                </c:pt>
                <c:pt idx="1">
                  <c:v>98.8</c:v>
                </c:pt>
                <c:pt idx="2">
                  <c:v>99.22</c:v>
                </c:pt>
                <c:pt idx="3">
                  <c:v>98.46</c:v>
                </c:pt>
                <c:pt idx="4">
                  <c:v>97.23</c:v>
                </c:pt>
              </c:numCache>
            </c:numRef>
          </c:val>
          <c:extLst>
            <c:ext xmlns:c16="http://schemas.microsoft.com/office/drawing/2014/chart" uri="{C3380CC4-5D6E-409C-BE32-E72D297353CC}">
              <c16:uniqueId val="{00000000-1E9E-4B18-A56B-CFD444BE38F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9E-4B18-A56B-CFD444BE38F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00-40F9-9970-DA9160A7FC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00-40F9-9970-DA9160A7FC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01-49F1-96F8-8F6D0ECF87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01-49F1-96F8-8F6D0ECF87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7-4FA1-A487-CDC6154B87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7-4FA1-A487-CDC6154B87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79-4072-9C0B-00E8AA83E74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79-4072-9C0B-00E8AA83E74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8D-4F09-808D-0240C6AF4E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506.14</c:v>
                </c:pt>
                <c:pt idx="1">
                  <c:v>544.96</c:v>
                </c:pt>
                <c:pt idx="2">
                  <c:v>406.44</c:v>
                </c:pt>
                <c:pt idx="3">
                  <c:v>254.5</c:v>
                </c:pt>
                <c:pt idx="4">
                  <c:v>365.75</c:v>
                </c:pt>
              </c:numCache>
            </c:numRef>
          </c:val>
          <c:smooth val="0"/>
          <c:extLst>
            <c:ext xmlns:c16="http://schemas.microsoft.com/office/drawing/2014/chart" uri="{C3380CC4-5D6E-409C-BE32-E72D297353CC}">
              <c16:uniqueId val="{00000001-7E8D-4F09-808D-0240C6AF4E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15.25</c:v>
                </c:pt>
                <c:pt idx="1">
                  <c:v>19.71</c:v>
                </c:pt>
                <c:pt idx="2">
                  <c:v>19.82</c:v>
                </c:pt>
                <c:pt idx="3">
                  <c:v>19.29</c:v>
                </c:pt>
                <c:pt idx="4">
                  <c:v>16.54</c:v>
                </c:pt>
              </c:numCache>
            </c:numRef>
          </c:val>
          <c:extLst>
            <c:ext xmlns:c16="http://schemas.microsoft.com/office/drawing/2014/chart" uri="{C3380CC4-5D6E-409C-BE32-E72D297353CC}">
              <c16:uniqueId val="{00000000-52C1-4E5D-BD3F-49D8A02D5F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c:v>
                </c:pt>
                <c:pt idx="1">
                  <c:v>42.51</c:v>
                </c:pt>
                <c:pt idx="2">
                  <c:v>35.93</c:v>
                </c:pt>
                <c:pt idx="3">
                  <c:v>36.1</c:v>
                </c:pt>
                <c:pt idx="4">
                  <c:v>35.5</c:v>
                </c:pt>
              </c:numCache>
            </c:numRef>
          </c:val>
          <c:smooth val="0"/>
          <c:extLst>
            <c:ext xmlns:c16="http://schemas.microsoft.com/office/drawing/2014/chart" uri="{C3380CC4-5D6E-409C-BE32-E72D297353CC}">
              <c16:uniqueId val="{00000001-52C1-4E5D-BD3F-49D8A02D5F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1572.78</c:v>
                </c:pt>
                <c:pt idx="1">
                  <c:v>1269.8399999999999</c:v>
                </c:pt>
                <c:pt idx="2">
                  <c:v>1265.2</c:v>
                </c:pt>
                <c:pt idx="3">
                  <c:v>1255.5999999999999</c:v>
                </c:pt>
                <c:pt idx="4">
                  <c:v>1459.04</c:v>
                </c:pt>
              </c:numCache>
            </c:numRef>
          </c:val>
          <c:extLst>
            <c:ext xmlns:c16="http://schemas.microsoft.com/office/drawing/2014/chart" uri="{C3380CC4-5D6E-409C-BE32-E72D297353CC}">
              <c16:uniqueId val="{00000000-6177-4E23-88F7-88C4EE1C1B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448.63</c:v>
                </c:pt>
                <c:pt idx="1">
                  <c:v>447.34</c:v>
                </c:pt>
                <c:pt idx="2">
                  <c:v>499.55</c:v>
                </c:pt>
                <c:pt idx="3">
                  <c:v>529.77</c:v>
                </c:pt>
                <c:pt idx="4">
                  <c:v>523.41999999999996</c:v>
                </c:pt>
              </c:numCache>
            </c:numRef>
          </c:val>
          <c:smooth val="0"/>
          <c:extLst>
            <c:ext xmlns:c16="http://schemas.microsoft.com/office/drawing/2014/chart" uri="{C3380CC4-5D6E-409C-BE32-E72D297353CC}">
              <c16:uniqueId val="{00000001-6177-4E23-88F7-88C4EE1C1B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E58" sqref="BE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林業集落排水</v>
      </c>
      <c r="Q8" s="35"/>
      <c r="R8" s="35"/>
      <c r="S8" s="35"/>
      <c r="T8" s="35"/>
      <c r="U8" s="35"/>
      <c r="V8" s="35"/>
      <c r="W8" s="35" t="str">
        <f>データ!L6</f>
        <v>G2</v>
      </c>
      <c r="X8" s="35"/>
      <c r="Y8" s="35"/>
      <c r="Z8" s="35"/>
      <c r="AA8" s="35"/>
      <c r="AB8" s="35"/>
      <c r="AC8" s="35"/>
      <c r="AD8" s="36" t="str">
        <f>データ!$M$6</f>
        <v>非設置</v>
      </c>
      <c r="AE8" s="36"/>
      <c r="AF8" s="36"/>
      <c r="AG8" s="36"/>
      <c r="AH8" s="36"/>
      <c r="AI8" s="36"/>
      <c r="AJ8" s="36"/>
      <c r="AK8" s="3"/>
      <c r="AL8" s="37">
        <f>データ!S6</f>
        <v>69716</v>
      </c>
      <c r="AM8" s="37"/>
      <c r="AN8" s="37"/>
      <c r="AO8" s="37"/>
      <c r="AP8" s="37"/>
      <c r="AQ8" s="37"/>
      <c r="AR8" s="37"/>
      <c r="AS8" s="37"/>
      <c r="AT8" s="38">
        <f>データ!T6</f>
        <v>1026.9100000000001</v>
      </c>
      <c r="AU8" s="38"/>
      <c r="AV8" s="38"/>
      <c r="AW8" s="38"/>
      <c r="AX8" s="38"/>
      <c r="AY8" s="38"/>
      <c r="AZ8" s="38"/>
      <c r="BA8" s="38"/>
      <c r="BB8" s="38">
        <f>データ!U6</f>
        <v>67.89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0.13</v>
      </c>
      <c r="Q10" s="38"/>
      <c r="R10" s="38"/>
      <c r="S10" s="38"/>
      <c r="T10" s="38"/>
      <c r="U10" s="38"/>
      <c r="V10" s="38"/>
      <c r="W10" s="38">
        <f>データ!Q6</f>
        <v>100</v>
      </c>
      <c r="X10" s="38"/>
      <c r="Y10" s="38"/>
      <c r="Z10" s="38"/>
      <c r="AA10" s="38"/>
      <c r="AB10" s="38"/>
      <c r="AC10" s="38"/>
      <c r="AD10" s="37">
        <f>データ!R6</f>
        <v>4700</v>
      </c>
      <c r="AE10" s="37"/>
      <c r="AF10" s="37"/>
      <c r="AG10" s="37"/>
      <c r="AH10" s="37"/>
      <c r="AI10" s="37"/>
      <c r="AJ10" s="37"/>
      <c r="AK10" s="2"/>
      <c r="AL10" s="37">
        <f>データ!V6</f>
        <v>90</v>
      </c>
      <c r="AM10" s="37"/>
      <c r="AN10" s="37"/>
      <c r="AO10" s="37"/>
      <c r="AP10" s="37"/>
      <c r="AQ10" s="37"/>
      <c r="AR10" s="37"/>
      <c r="AS10" s="37"/>
      <c r="AT10" s="38">
        <f>データ!W6</f>
        <v>0.04</v>
      </c>
      <c r="AU10" s="38"/>
      <c r="AV10" s="38"/>
      <c r="AW10" s="38"/>
      <c r="AX10" s="38"/>
      <c r="AY10" s="38"/>
      <c r="AZ10" s="38"/>
      <c r="BA10" s="38"/>
      <c r="BB10" s="38">
        <f>データ!X6</f>
        <v>2250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【395.81】</v>
      </c>
      <c r="I86" s="12" t="str">
        <f>データ!CA6</f>
        <v>【34.97】</v>
      </c>
      <c r="J86" s="12" t="str">
        <f>データ!CL6</f>
        <v>【526.99】</v>
      </c>
      <c r="K86" s="12" t="str">
        <f>データ!CW6</f>
        <v>【39.37】</v>
      </c>
      <c r="L86" s="12" t="str">
        <f>データ!DH6</f>
        <v>【90.91】</v>
      </c>
      <c r="M86" s="12" t="s">
        <v>44</v>
      </c>
      <c r="N86" s="12" t="s">
        <v>44</v>
      </c>
      <c r="O86" s="12" t="str">
        <f>データ!EO6</f>
        <v>【0.00】</v>
      </c>
    </row>
  </sheetData>
  <sheetProtection algorithmName="SHA-512" hashValue="Wqa2/peV/7PfGLocfrrcmlC2LSvT1HiTquFNOO1Qo+v55MTM8anDXrTPteoI1i/UQSzch28pdx6nO7ycw436Yw==" saltValue="OHhdqhiSjsWKzJsShG1th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302066</v>
      </c>
      <c r="D6" s="19">
        <f t="shared" si="3"/>
        <v>47</v>
      </c>
      <c r="E6" s="19">
        <f t="shared" si="3"/>
        <v>17</v>
      </c>
      <c r="F6" s="19">
        <f t="shared" si="3"/>
        <v>7</v>
      </c>
      <c r="G6" s="19">
        <f t="shared" si="3"/>
        <v>0</v>
      </c>
      <c r="H6" s="19" t="str">
        <f t="shared" si="3"/>
        <v>和歌山県　田辺市</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0.13</v>
      </c>
      <c r="Q6" s="20">
        <f t="shared" si="3"/>
        <v>100</v>
      </c>
      <c r="R6" s="20">
        <f t="shared" si="3"/>
        <v>4700</v>
      </c>
      <c r="S6" s="20">
        <f t="shared" si="3"/>
        <v>69716</v>
      </c>
      <c r="T6" s="20">
        <f t="shared" si="3"/>
        <v>1026.9100000000001</v>
      </c>
      <c r="U6" s="20">
        <f t="shared" si="3"/>
        <v>67.89</v>
      </c>
      <c r="V6" s="20">
        <f t="shared" si="3"/>
        <v>90</v>
      </c>
      <c r="W6" s="20">
        <f t="shared" si="3"/>
        <v>0.04</v>
      </c>
      <c r="X6" s="20">
        <f t="shared" si="3"/>
        <v>2250</v>
      </c>
      <c r="Y6" s="21">
        <f>IF(Y7="",NA(),Y7)</f>
        <v>98.99</v>
      </c>
      <c r="Z6" s="21">
        <f t="shared" ref="Z6:AH6" si="4">IF(Z7="",NA(),Z7)</f>
        <v>98.8</v>
      </c>
      <c r="AA6" s="21">
        <f t="shared" si="4"/>
        <v>99.22</v>
      </c>
      <c r="AB6" s="21">
        <f t="shared" si="4"/>
        <v>98.46</v>
      </c>
      <c r="AC6" s="21">
        <f t="shared" si="4"/>
        <v>97.23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506.14</v>
      </c>
      <c r="BL6" s="21">
        <f t="shared" si="7"/>
        <v>544.96</v>
      </c>
      <c r="BM6" s="21">
        <f t="shared" si="7"/>
        <v>406.44</v>
      </c>
      <c r="BN6" s="21">
        <f t="shared" si="7"/>
        <v>254.5</v>
      </c>
      <c r="BO6" s="21">
        <f t="shared" si="7"/>
        <v>365.75</v>
      </c>
      <c r="BP6" s="20" t="str">
        <f>IF(BP7="","",IF(BP7="-","【-】","【"&amp;SUBSTITUTE(TEXT(BP7,"#,##0.00"),"-","△")&amp;"】"))</f>
        <v>【395.81】</v>
      </c>
      <c r="BQ6" s="21">
        <f>IF(BQ7="",NA(),BQ7)</f>
        <v>15.25</v>
      </c>
      <c r="BR6" s="21">
        <f t="shared" ref="BR6:BZ6" si="8">IF(BR7="",NA(),BR7)</f>
        <v>19.71</v>
      </c>
      <c r="BS6" s="21">
        <f t="shared" si="8"/>
        <v>19.82</v>
      </c>
      <c r="BT6" s="21">
        <f t="shared" si="8"/>
        <v>19.29</v>
      </c>
      <c r="BU6" s="21">
        <f t="shared" si="8"/>
        <v>16.54</v>
      </c>
      <c r="BV6" s="21">
        <f t="shared" si="8"/>
        <v>35.86</v>
      </c>
      <c r="BW6" s="21">
        <f t="shared" si="8"/>
        <v>42.51</v>
      </c>
      <c r="BX6" s="21">
        <f t="shared" si="8"/>
        <v>35.93</v>
      </c>
      <c r="BY6" s="21">
        <f t="shared" si="8"/>
        <v>36.1</v>
      </c>
      <c r="BZ6" s="21">
        <f t="shared" si="8"/>
        <v>35.5</v>
      </c>
      <c r="CA6" s="20" t="str">
        <f>IF(CA7="","",IF(CA7="-","【-】","【"&amp;SUBSTITUTE(TEXT(CA7,"#,##0.00"),"-","△")&amp;"】"))</f>
        <v>【34.97】</v>
      </c>
      <c r="CB6" s="21">
        <f>IF(CB7="",NA(),CB7)</f>
        <v>1572.78</v>
      </c>
      <c r="CC6" s="21">
        <f t="shared" ref="CC6:CK6" si="9">IF(CC7="",NA(),CC7)</f>
        <v>1269.8399999999999</v>
      </c>
      <c r="CD6" s="21">
        <f t="shared" si="9"/>
        <v>1265.2</v>
      </c>
      <c r="CE6" s="21">
        <f t="shared" si="9"/>
        <v>1255.5999999999999</v>
      </c>
      <c r="CF6" s="21">
        <f t="shared" si="9"/>
        <v>1459.04</v>
      </c>
      <c r="CG6" s="21">
        <f t="shared" si="9"/>
        <v>448.63</v>
      </c>
      <c r="CH6" s="21">
        <f t="shared" si="9"/>
        <v>447.34</v>
      </c>
      <c r="CI6" s="21">
        <f t="shared" si="9"/>
        <v>499.55</v>
      </c>
      <c r="CJ6" s="21">
        <f t="shared" si="9"/>
        <v>529.77</v>
      </c>
      <c r="CK6" s="21">
        <f t="shared" si="9"/>
        <v>523.41999999999996</v>
      </c>
      <c r="CL6" s="20" t="str">
        <f>IF(CL7="","",IF(CL7="-","【-】","【"&amp;SUBSTITUTE(TEXT(CL7,"#,##0.00"),"-","△")&amp;"】"))</f>
        <v>【526.99】</v>
      </c>
      <c r="CM6" s="21">
        <f>IF(CM7="",NA(),CM7)</f>
        <v>100</v>
      </c>
      <c r="CN6" s="21">
        <f t="shared" ref="CN6:CV6" si="10">IF(CN7="",NA(),CN7)</f>
        <v>44.44</v>
      </c>
      <c r="CO6" s="21">
        <f t="shared" si="10"/>
        <v>44.44</v>
      </c>
      <c r="CP6" s="21">
        <f t="shared" si="10"/>
        <v>44.44</v>
      </c>
      <c r="CQ6" s="21">
        <f t="shared" si="10"/>
        <v>44.44</v>
      </c>
      <c r="CR6" s="21">
        <f t="shared" si="10"/>
        <v>48.01</v>
      </c>
      <c r="CS6" s="21">
        <f t="shared" si="10"/>
        <v>40.28</v>
      </c>
      <c r="CT6" s="21">
        <f t="shared" si="10"/>
        <v>42.48</v>
      </c>
      <c r="CU6" s="21">
        <f t="shared" si="10"/>
        <v>39.770000000000003</v>
      </c>
      <c r="CV6" s="21">
        <f t="shared" si="10"/>
        <v>38.96</v>
      </c>
      <c r="CW6" s="20" t="str">
        <f>IF(CW7="","",IF(CW7="-","【-】","【"&amp;SUBSTITUTE(TEXT(CW7,"#,##0.00"),"-","△")&amp;"】"))</f>
        <v>【39.37】</v>
      </c>
      <c r="CX6" s="21">
        <f>IF(CX7="",NA(),CX7)</f>
        <v>76.400000000000006</v>
      </c>
      <c r="CY6" s="21">
        <f t="shared" ref="CY6:DG6" si="11">IF(CY7="",NA(),CY7)</f>
        <v>76.67</v>
      </c>
      <c r="CZ6" s="21">
        <f t="shared" si="11"/>
        <v>77.78</v>
      </c>
      <c r="DA6" s="21">
        <f t="shared" si="11"/>
        <v>77.17</v>
      </c>
      <c r="DB6" s="21">
        <f t="shared" si="11"/>
        <v>76.67</v>
      </c>
      <c r="DC6" s="21">
        <f t="shared" si="11"/>
        <v>91.18</v>
      </c>
      <c r="DD6" s="21">
        <f t="shared" si="11"/>
        <v>90.78</v>
      </c>
      <c r="DE6" s="21">
        <f t="shared" si="11"/>
        <v>90.73</v>
      </c>
      <c r="DF6" s="21">
        <f t="shared" si="11"/>
        <v>91.64</v>
      </c>
      <c r="DG6" s="21">
        <f t="shared" si="11"/>
        <v>91.6</v>
      </c>
      <c r="DH6" s="20" t="str">
        <f>IF(DH7="","",IF(DH7="-","【-】","【"&amp;SUBSTITUTE(TEXT(DH7,"#,##0.00"),"-","△")&amp;"】"))</f>
        <v>【90.91】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302066</v>
      </c>
      <c r="D7" s="23">
        <v>47</v>
      </c>
      <c r="E7" s="23">
        <v>17</v>
      </c>
      <c r="F7" s="23">
        <v>7</v>
      </c>
      <c r="G7" s="23">
        <v>0</v>
      </c>
      <c r="H7" s="23" t="s">
        <v>98</v>
      </c>
      <c r="I7" s="23" t="s">
        <v>99</v>
      </c>
      <c r="J7" s="23" t="s">
        <v>100</v>
      </c>
      <c r="K7" s="23" t="s">
        <v>101</v>
      </c>
      <c r="L7" s="23" t="s">
        <v>102</v>
      </c>
      <c r="M7" s="23" t="s">
        <v>103</v>
      </c>
      <c r="N7" s="24" t="s">
        <v>104</v>
      </c>
      <c r="O7" s="24" t="s">
        <v>105</v>
      </c>
      <c r="P7" s="24">
        <v>0.13</v>
      </c>
      <c r="Q7" s="24">
        <v>100</v>
      </c>
      <c r="R7" s="24">
        <v>4700</v>
      </c>
      <c r="S7" s="24">
        <v>69716</v>
      </c>
      <c r="T7" s="24">
        <v>1026.9100000000001</v>
      </c>
      <c r="U7" s="24">
        <v>67.89</v>
      </c>
      <c r="V7" s="24">
        <v>90</v>
      </c>
      <c r="W7" s="24">
        <v>0.04</v>
      </c>
      <c r="X7" s="24">
        <v>2250</v>
      </c>
      <c r="Y7" s="24">
        <v>98.99</v>
      </c>
      <c r="Z7" s="24">
        <v>98.8</v>
      </c>
      <c r="AA7" s="24">
        <v>99.22</v>
      </c>
      <c r="AB7" s="24">
        <v>98.46</v>
      </c>
      <c r="AC7" s="24">
        <v>97.23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506.14</v>
      </c>
      <c r="BL7" s="24">
        <v>544.96</v>
      </c>
      <c r="BM7" s="24">
        <v>406.44</v>
      </c>
      <c r="BN7" s="24">
        <v>254.5</v>
      </c>
      <c r="BO7" s="24">
        <v>365.75</v>
      </c>
      <c r="BP7" s="24">
        <v>395.81</v>
      </c>
      <c r="BQ7" s="24">
        <v>15.25</v>
      </c>
      <c r="BR7" s="24">
        <v>19.71</v>
      </c>
      <c r="BS7" s="24">
        <v>19.82</v>
      </c>
      <c r="BT7" s="24">
        <v>19.29</v>
      </c>
      <c r="BU7" s="24">
        <v>16.54</v>
      </c>
      <c r="BV7" s="24">
        <v>35.86</v>
      </c>
      <c r="BW7" s="24">
        <v>42.51</v>
      </c>
      <c r="BX7" s="24">
        <v>35.93</v>
      </c>
      <c r="BY7" s="24">
        <v>36.1</v>
      </c>
      <c r="BZ7" s="24">
        <v>35.5</v>
      </c>
      <c r="CA7" s="24">
        <v>34.97</v>
      </c>
      <c r="CB7" s="24">
        <v>1572.78</v>
      </c>
      <c r="CC7" s="24">
        <v>1269.8399999999999</v>
      </c>
      <c r="CD7" s="24">
        <v>1265.2</v>
      </c>
      <c r="CE7" s="24">
        <v>1255.5999999999999</v>
      </c>
      <c r="CF7" s="24">
        <v>1459.04</v>
      </c>
      <c r="CG7" s="24">
        <v>448.63</v>
      </c>
      <c r="CH7" s="24">
        <v>447.34</v>
      </c>
      <c r="CI7" s="24">
        <v>499.55</v>
      </c>
      <c r="CJ7" s="24">
        <v>529.77</v>
      </c>
      <c r="CK7" s="24">
        <v>523.41999999999996</v>
      </c>
      <c r="CL7" s="24">
        <v>526.99</v>
      </c>
      <c r="CM7" s="24">
        <v>100</v>
      </c>
      <c r="CN7" s="24">
        <v>44.44</v>
      </c>
      <c r="CO7" s="24">
        <v>44.44</v>
      </c>
      <c r="CP7" s="24">
        <v>44.44</v>
      </c>
      <c r="CQ7" s="24">
        <v>44.44</v>
      </c>
      <c r="CR7" s="24">
        <v>48.01</v>
      </c>
      <c r="CS7" s="24">
        <v>40.28</v>
      </c>
      <c r="CT7" s="24">
        <v>42.48</v>
      </c>
      <c r="CU7" s="24">
        <v>39.770000000000003</v>
      </c>
      <c r="CV7" s="24">
        <v>38.96</v>
      </c>
      <c r="CW7" s="24">
        <v>39.369999999999997</v>
      </c>
      <c r="CX7" s="24">
        <v>76.400000000000006</v>
      </c>
      <c r="CY7" s="24">
        <v>76.67</v>
      </c>
      <c r="CZ7" s="24">
        <v>77.78</v>
      </c>
      <c r="DA7" s="24">
        <v>77.17</v>
      </c>
      <c r="DB7" s="24">
        <v>76.67</v>
      </c>
      <c r="DC7" s="24">
        <v>91.18</v>
      </c>
      <c r="DD7" s="24">
        <v>90.78</v>
      </c>
      <c r="DE7" s="24">
        <v>90.73</v>
      </c>
      <c r="DF7" s="24">
        <v>91.64</v>
      </c>
      <c r="DG7" s="24">
        <v>91.6</v>
      </c>
      <c r="DH7" s="24">
        <v>90.91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dcterms:created xsi:type="dcterms:W3CDTF">2023-12-12T02:58:29Z</dcterms:created>
  <dcterms:modified xsi:type="dcterms:W3CDTF">2024-02-08T05:38:20Z</dcterms:modified>
  <cp:category/>
</cp:coreProperties>
</file>