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40800財政課\財政係\調査\公営企業\公営企業経営比較分析\2025.1.21【和歌山県市町村課：照会】公営企業に係る経営比較分析表（令和５年度決算）の分析等について\3.県提出\"/>
    </mc:Choice>
  </mc:AlternateContent>
  <xr:revisionPtr revIDLastSave="0" documentId="13_ncr:1_{39319E0D-18DD-4D55-82D0-83FBA15D053F}" xr6:coauthVersionLast="47" xr6:coauthVersionMax="47" xr10:uidLastSave="{00000000-0000-0000-0000-000000000000}"/>
  <workbookProtection workbookAlgorithmName="SHA-512" workbookHashValue="2a46V9UaJHQBgqg7FA7m7TBdcCYx3sqdYMbp2qBl5WKb63oC3Q7hfGvhlb4zB2bOkpmdrEk1N1pNRlTHmCouxA==" workbookSaltValue="gdylUusTkHuUUdvrf4WJW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L10" i="4"/>
  <c r="AL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<sst xmlns="http://schemas.openxmlformats.org/spreadsheetml/2006/main" count="236" uniqueCount="119">
  <si>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</si>
  <si>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</si>
  <si>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</si>
  <si>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</si>
  <si>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</si>
  <si>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</si>
  <si>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</si>
  <si>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</si>
  <si>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</si>
  <si>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</si>
  <si>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</si>
  <si>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</si>
  <si>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</si>
  <si>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</si>
  <si>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</si>
  <si>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</si>
  <si>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</si>
  <si>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</si>
  <si>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</si>
  <si>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</si>
  <si>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</si>
  <si>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</si>
  <si>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</si>
  <si>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</si>
  <si>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</si>
  <si>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</si>
  <si>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</si>
  <si>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</si>
  <si>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</si>
  <si>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</si>
  <si>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</si>
  <si>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</si>
  <si>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</si>
  <si>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</si>
  <si>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</si>
  <si>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</si>
  <si>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</si>
  <si>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</si>
  <si>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</si>
  <si>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</si>
  <si>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</si>
  <si>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</si>
  <si>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</si>
  <si>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</si>
  <si>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</si>
  <si>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</si>
  <si>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</si>
  <si>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</si>
  <si>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</si>
  <si>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</si>
  <si>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</si>
  <si>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</si>
  <si>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</si>
  <si>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</si>
  <si>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</si>
  <si>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</si>
  <si>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</si>
  <si>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</si>
  <si>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</si>
  <si>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</si>
  <si>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</si>
  <si>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</si>
  <si>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</si>
  <si>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</si>
  <si>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</si>
  <si>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</si>
  <si>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</si>
  <si>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</si>
  <si>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</si>
  <si>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</si>
  <si>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</si>
  <si>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</si>
  <si>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</si>
  <si>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</si>
  <si>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</si>
  <si>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</si>
  <si>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</si>
  <si>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</si>
  <si>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</si>
  <si>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</si>
  <si>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</si>
  <si>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</si>
  <si>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</si>
  <si>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</si>
  <si>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</si>
  <si>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</si>
  <si>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</si>
  <si>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</si>
  <si>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</si>
  <si>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</si>
  <si>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</si>
  <si>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</si>
  <si>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</si>
  <si>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</si>
  <si>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</si>
  <si>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</si>
  <si>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</si>
  <si>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</si>
  <si>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</si>
  <si>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</si>
  <si>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</si>
  <si>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</si>
  <si>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</si>
  <si>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</si>
  <si>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</si>
  <si>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</si>
  <si>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</si>
  <si>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</si>
  <si>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</si>
  <si>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</si>
  <si>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</si>
  <si>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</si>
  <si>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</si>
  <si>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</si>
  <si>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</si>
  <si>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</si>
  <si>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汚水処理原価は、類似団体より高い数値となっており、今後も接続率の向上や有収水量の増加に努め、汚水処理原価の改善に努めてまいります。
　施設利用率は、類似団体より低い状況が続いておりますので、今後もさらに接続促進の普及啓発・周知活動を行い、施設利用率を高めていけるよう努めてまいります。
　水洗化率は、類似団体より低い水準となっており、使用料収入の増加を図るためにも水洗化率向上の取り組みに努めてまいります。</t>
    <rPh sb="187" eb="188">
      <t>タカ</t>
    </rPh>
    <phoneticPr fontId="4"/>
  </si>
  <si>
    <t>　供用開始から19年～32年が経過しており改修等が必要な時期となってきていると考えられます。計画的な改修を行うため、平成28年度に施設及び管路等の機能診断調査と最適整備構想（長期的な改修計画）の策定を行い、令和５年度は真空ステーションポンプ設備の更新を行いました。
　今後も引続き、計画的な施設の改修を行うことで、施設の長寿命化及びライフサイクルコストの低減を図りたいと考えております。</t>
    <rPh sb="109" eb="111">
      <t>シンクウ</t>
    </rPh>
    <rPh sb="120" eb="122">
      <t>セツビ</t>
    </rPh>
    <phoneticPr fontId="4"/>
  </si>
  <si>
    <t>　本市の農業集落排水事業は、平成17年度の市町村合併以前から旧田辺市域の10地域で行われている事業です。
　今後、人口減少により大幅な収入の増加は難しいと考えられますが、健全な経営を続けるために、施設維持管理経費の更なる節減に努めるとともに、平成28年度に行った機能診断調査・最適整備構想（長期的な改修計画）に基づき、施設の長寿命化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</si>
</sst>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EA-463B-9D71-C25AE96A0B0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0.01</c:v>
                </c:pt>
                <c:pt idx="4">
                  <c:v>0.02</c:v>
                </c:pt>
              </c:numCache>
            </c:numRef>
          </c:val>
          <c:smooth val="0"/>
          <c:extLst>
            <c:ext xmlns:c16="http://schemas.microsoft.com/office/drawing/2014/chart" uri="{C3380CC4-5D6E-409C-BE32-E72D297353CC}">
              <c16:uniqueId val="{00000001-8BEA-463B-9D71-C25AE96A0B0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44.48</c:v>
                </c:pt>
                <c:pt idx="1">
                  <c:v>44.51</c:v>
                </c:pt>
                <c:pt idx="2">
                  <c:v>43.41</c:v>
                </c:pt>
                <c:pt idx="3">
                  <c:v>43.03</c:v>
                </c:pt>
                <c:pt idx="4">
                  <c:v>43.37</c:v>
                </c:pt>
              </c:numCache>
            </c:numRef>
          </c:val>
          <c:extLst>
            <c:ext xmlns:c16="http://schemas.microsoft.com/office/drawing/2014/chart" uri="{C3380CC4-5D6E-409C-BE32-E72D297353CC}">
              <c16:uniqueId val="{00000000-2715-4D6C-84F4-89E55608C33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52.9</c:v>
                </c:pt>
                <c:pt idx="4">
                  <c:v>52.63</c:v>
                </c:pt>
              </c:numCache>
            </c:numRef>
          </c:val>
          <c:smooth val="0"/>
          <c:extLst>
            <c:ext xmlns:c16="http://schemas.microsoft.com/office/drawing/2014/chart" uri="{C3380CC4-5D6E-409C-BE32-E72D297353CC}">
              <c16:uniqueId val="{00000001-2715-4D6C-84F4-89E55608C33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82.36</c:v>
                </c:pt>
                <c:pt idx="1">
                  <c:v>82.68</c:v>
                </c:pt>
                <c:pt idx="2">
                  <c:v>82.02</c:v>
                </c:pt>
                <c:pt idx="3">
                  <c:v>81.510000000000005</c:v>
                </c:pt>
                <c:pt idx="4">
                  <c:v>82.46</c:v>
                </c:pt>
              </c:numCache>
            </c:numRef>
          </c:val>
          <c:extLst>
            <c:ext xmlns:c16="http://schemas.microsoft.com/office/drawing/2014/chart" uri="{C3380CC4-5D6E-409C-BE32-E72D297353CC}">
              <c16:uniqueId val="{00000000-84E3-4A74-8C31-A18A715E16F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90.3</c:v>
                </c:pt>
                <c:pt idx="4">
                  <c:v>90.32</c:v>
                </c:pt>
              </c:numCache>
            </c:numRef>
          </c:val>
          <c:smooth val="0"/>
          <c:extLst>
            <c:ext xmlns:c16="http://schemas.microsoft.com/office/drawing/2014/chart" uri="{C3380CC4-5D6E-409C-BE32-E72D297353CC}">
              <c16:uniqueId val="{00000001-84E3-4A74-8C31-A18A715E16F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96.08</c:v>
                </c:pt>
                <c:pt idx="1">
                  <c:v>95.51</c:v>
                </c:pt>
                <c:pt idx="2">
                  <c:v>94.35</c:v>
                </c:pt>
                <c:pt idx="3">
                  <c:v>94</c:v>
                </c:pt>
                <c:pt idx="4">
                  <c:v>92.25</c:v>
                </c:pt>
              </c:numCache>
            </c:numRef>
          </c:val>
          <c:extLst>
            <c:ext xmlns:c16="http://schemas.microsoft.com/office/drawing/2014/chart" uri="{C3380CC4-5D6E-409C-BE32-E72D297353CC}">
              <c16:uniqueId val="{00000000-6F87-4AA3-9FF3-C9EF3B51745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87-4AA3-9FF3-C9EF3B51745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E9-4A41-8212-1E504968A1B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E9-4A41-8212-1E504968A1B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58-414F-8037-FF06847F1AA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58-414F-8037-FF06847F1AA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53-4381-ABDA-52569F824A3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53-4381-ABDA-52569F824A3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50-4C4F-86DC-D35F3F9486A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50-4C4F-86DC-D35F3F9486A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
                  <c:v>0</c:v>
                </c:pt>
                <c:pt idx="1">
                  <c:v>1.63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0DA-4F8B-8731-45AACD8B9A4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718.49</c:v>
                </c:pt>
                <c:pt idx="4">
                  <c:v>743.31</c:v>
                </c:pt>
              </c:numCache>
            </c:numRef>
          </c:val>
          <c:smooth val="0"/>
          <c:extLst>
            <c:ext xmlns:c16="http://schemas.microsoft.com/office/drawing/2014/chart" uri="{C3380CC4-5D6E-409C-BE32-E72D297353CC}">
              <c16:uniqueId val="{00000001-20DA-4F8B-8731-45AACD8B9A4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71.510000000000005</c:v>
                </c:pt>
                <c:pt idx="1">
                  <c:v>74</c:v>
                </c:pt>
                <c:pt idx="2">
                  <c:v>71.900000000000006</c:v>
                </c:pt>
                <c:pt idx="3">
                  <c:v>69.59</c:v>
                </c:pt>
                <c:pt idx="4">
                  <c:v>66.58</c:v>
                </c:pt>
              </c:numCache>
            </c:numRef>
          </c:val>
          <c:extLst>
            <c:ext xmlns:c16="http://schemas.microsoft.com/office/drawing/2014/chart" uri="{C3380CC4-5D6E-409C-BE32-E72D297353CC}">
              <c16:uniqueId val="{00000000-7088-4D81-AC64-34503014D54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61.82</c:v>
                </c:pt>
                <c:pt idx="4">
                  <c:v>61.15</c:v>
                </c:pt>
              </c:numCache>
            </c:numRef>
          </c:val>
          <c:smooth val="0"/>
          <c:extLst>
            <c:ext xmlns:c16="http://schemas.microsoft.com/office/drawing/2014/chart" uri="{C3380CC4-5D6E-409C-BE32-E72D297353CC}">
              <c16:uniqueId val="{00000001-7088-4D81-AC64-34503014D54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225.63</c:v>
                </c:pt>
                <c:pt idx="1">
                  <c:v>215.87</c:v>
                </c:pt>
                <c:pt idx="2">
                  <c:v>221.2</c:v>
                </c:pt>
                <c:pt idx="3">
                  <c:v>247.5</c:v>
                </c:pt>
                <c:pt idx="4">
                  <c:v>277.32</c:v>
                </c:pt>
              </c:numCache>
            </c:numRef>
          </c:val>
          <c:extLst>
            <c:ext xmlns:c16="http://schemas.microsoft.com/office/drawing/2014/chart" uri="{C3380CC4-5D6E-409C-BE32-E72D297353CC}">
              <c16:uniqueId val="{00000000-A699-43A3-B620-69E8B795DD9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246.9</c:v>
                </c:pt>
                <c:pt idx="4">
                  <c:v>250.43</c:v>
                </c:pt>
              </c:numCache>
            </c:numRef>
          </c:val>
          <c:smooth val="0"/>
          <c:extLst>
            <c:ext xmlns:c16="http://schemas.microsoft.com/office/drawing/2014/chart" uri="{C3380CC4-5D6E-409C-BE32-E72D297353CC}">
              <c16:uniqueId val="{00000001-A699-43A3-B620-69E8B795DD9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5" zoomScaleNormal="7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　田辺市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68448</v>
      </c>
      <c r="AM8" s="36"/>
      <c r="AN8" s="36"/>
      <c r="AO8" s="36"/>
      <c r="AP8" s="36"/>
      <c r="AQ8" s="36"/>
      <c r="AR8" s="36"/>
      <c r="AS8" s="36"/>
      <c r="AT8" s="37">
        <f>データ!T6</f>
        <v>1026.9100000000001</v>
      </c>
      <c r="AU8" s="37"/>
      <c r="AV8" s="37"/>
      <c r="AW8" s="37"/>
      <c r="AX8" s="37"/>
      <c r="AY8" s="37"/>
      <c r="AZ8" s="37"/>
      <c r="BA8" s="37"/>
      <c r="BB8" s="37">
        <f>データ!U6</f>
        <v>66.650000000000006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11.83</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8038</v>
      </c>
      <c r="AM10" s="36"/>
      <c r="AN10" s="36"/>
      <c r="AO10" s="36"/>
      <c r="AP10" s="36"/>
      <c r="AQ10" s="36"/>
      <c r="AR10" s="36"/>
      <c r="AS10" s="36"/>
      <c r="AT10" s="37">
        <f>データ!W6</f>
        <v>3.35</v>
      </c>
      <c r="AU10" s="37"/>
      <c r="AV10" s="37"/>
      <c r="AW10" s="37"/>
      <c r="AX10" s="37"/>
      <c r="AY10" s="37"/>
      <c r="AZ10" s="37"/>
      <c r="BA10" s="37"/>
      <c r="BB10" s="37">
        <f>データ!X6</f>
        <v>2399.4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PQTdGXlUqNEpfVKPSNYpE1/WnS3D3HVe7oWRJsEaz/1h8xGBh5v7o4q6KYY4da+as+hnBf2Fibh/ptb8Toygbg==" saltValue="NcO6kaN6vHkIoeN42ny0X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302066</v>
      </c>
      <c r="D6" s="19">
        <f t="shared" si="3"/>
        <v>47</v>
      </c>
      <c r="E6" s="19">
        <f t="shared" si="3"/>
        <v>17</v>
      </c>
      <c r="F6" s="19">
        <f t="shared" si="3"/>
        <v>5</v>
      </c>
      <c r="G6" s="19">
        <f t="shared" si="3"/>
        <v>0</v>
      </c>
      <c r="H6" s="19" t="str">
        <f t="shared" si="3"/>
        <v>和歌山県　田辺市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11.83</v>
      </c>
      <c r="Q6" s="20">
        <f t="shared" si="3"/>
        <v>100</v>
      </c>
      <c r="R6" s="20">
        <f t="shared" si="3"/>
        <v>3850</v>
      </c>
      <c r="S6" s="20">
        <f t="shared" si="3"/>
        <v>68448</v>
      </c>
      <c r="T6" s="20">
        <f t="shared" si="3"/>
        <v>1026.9100000000001</v>
      </c>
      <c r="U6" s="20">
        <f t="shared" si="3"/>
        <v>66.650000000000006</v>
      </c>
      <c r="V6" s="20">
        <f t="shared" si="3"/>
        <v>8038</v>
      </c>
      <c r="W6" s="20">
        <f t="shared" si="3"/>
        <v>3.35</v>
      </c>
      <c r="X6" s="20">
        <f t="shared" si="3"/>
        <v>2399.4</v>
      </c>
      <c r="Y6" s="21">
        <f>IF(Y7="",NA(),Y7)</f>
        <v>96.08</v>
      </c>
      <c r="Z6" s="21">
        <f t="shared" ref="Z6:AH6" si="4">IF(Z7="",NA(),Z7)</f>
        <v>95.51</v>
      </c>
      <c r="AA6" s="21">
        <f t="shared" si="4"/>
        <v>94.35</v>
      </c>
      <c r="AB6" s="21">
        <f t="shared" si="4"/>
        <v>94</v>
      </c>
      <c r="AC6" s="21">
        <f t="shared" si="4"/>
        <v>92.25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1.63</v>
      </c>
      <c r="BH6" s="20">
        <f t="shared" si="7"/>
        <v>0</v>
      </c>
      <c r="BI6" s="20">
        <f t="shared" si="7"/>
        <v>0</v>
      </c>
      <c r="BJ6" s="20">
        <f t="shared" si="7"/>
        <v>0</v>
      </c>
      <c r="BK6" s="21">
        <f t="shared" si="7"/>
        <v>826.83</v>
      </c>
      <c r="BL6" s="21">
        <f t="shared" si="7"/>
        <v>867.83</v>
      </c>
      <c r="BM6" s="21">
        <f t="shared" si="7"/>
        <v>791.76</v>
      </c>
      <c r="BN6" s="21">
        <f t="shared" si="7"/>
        <v>718.49</v>
      </c>
      <c r="BO6" s="21">
        <f t="shared" si="7"/>
        <v>743.31</v>
      </c>
      <c r="BP6" s="20" t="str">
        <f>IF(BP7="","",IF(BP7="-","【-】","【"&amp;SUBSTITUTE(TEXT(BP7,"#,##0.00"),"-","△")&amp;"】"))</f>
        <v>【785.10】</v>
      </c>
      <c r="BQ6" s="21">
        <f>IF(BQ7="",NA(),BQ7)</f>
        <v>71.510000000000005</v>
      </c>
      <c r="BR6" s="21">
        <f t="shared" ref="BR6:BZ6" si="8">IF(BR7="",NA(),BR7)</f>
        <v>74</v>
      </c>
      <c r="BS6" s="21">
        <f t="shared" si="8"/>
        <v>71.900000000000006</v>
      </c>
      <c r="BT6" s="21">
        <f t="shared" si="8"/>
        <v>69.59</v>
      </c>
      <c r="BU6" s="21">
        <f t="shared" si="8"/>
        <v>66.58</v>
      </c>
      <c r="BV6" s="21">
        <f t="shared" si="8"/>
        <v>57.31</v>
      </c>
      <c r="BW6" s="21">
        <f t="shared" si="8"/>
        <v>57.08</v>
      </c>
      <c r="BX6" s="21">
        <f t="shared" si="8"/>
        <v>56.26</v>
      </c>
      <c r="BY6" s="21">
        <f t="shared" si="8"/>
        <v>61.82</v>
      </c>
      <c r="BZ6" s="21">
        <f t="shared" si="8"/>
        <v>61.15</v>
      </c>
      <c r="CA6" s="20" t="str">
        <f>IF(CA7="","",IF(CA7="-","【-】","【"&amp;SUBSTITUTE(TEXT(CA7,"#,##0.00"),"-","△")&amp;"】"))</f>
        <v>【56.93】</v>
      </c>
      <c r="CB6" s="21">
        <f>IF(CB7="",NA(),CB7)</f>
        <v>225.63</v>
      </c>
      <c r="CC6" s="21">
        <f t="shared" ref="CC6:CK6" si="9">IF(CC7="",NA(),CC7)</f>
        <v>215.87</v>
      </c>
      <c r="CD6" s="21">
        <f t="shared" si="9"/>
        <v>221.2</v>
      </c>
      <c r="CE6" s="21">
        <f t="shared" si="9"/>
        <v>247.5</v>
      </c>
      <c r="CF6" s="21">
        <f t="shared" si="9"/>
        <v>277.32</v>
      </c>
      <c r="CG6" s="21">
        <f t="shared" si="9"/>
        <v>273.52</v>
      </c>
      <c r="CH6" s="21">
        <f t="shared" si="9"/>
        <v>274.99</v>
      </c>
      <c r="CI6" s="21">
        <f t="shared" si="9"/>
        <v>282.08999999999997</v>
      </c>
      <c r="CJ6" s="21">
        <f t="shared" si="9"/>
        <v>246.9</v>
      </c>
      <c r="CK6" s="21">
        <f t="shared" si="9"/>
        <v>250.43</v>
      </c>
      <c r="CL6" s="20" t="str">
        <f>IF(CL7="","",IF(CL7="-","【-】","【"&amp;SUBSTITUTE(TEXT(CL7,"#,##0.00"),"-","△")&amp;"】"))</f>
        <v>【271.15】</v>
      </c>
      <c r="CM6" s="21">
        <f>IF(CM7="",NA(),CM7)</f>
        <v>44.48</v>
      </c>
      <c r="CN6" s="21">
        <f t="shared" ref="CN6:CV6" si="10">IF(CN7="",NA(),CN7)</f>
        <v>44.51</v>
      </c>
      <c r="CO6" s="21">
        <f t="shared" si="10"/>
        <v>43.41</v>
      </c>
      <c r="CP6" s="21">
        <f t="shared" si="10"/>
        <v>43.03</v>
      </c>
      <c r="CQ6" s="21">
        <f t="shared" si="10"/>
        <v>43.37</v>
      </c>
      <c r="CR6" s="21">
        <f t="shared" si="10"/>
        <v>50.14</v>
      </c>
      <c r="CS6" s="21">
        <f t="shared" si="10"/>
        <v>54.83</v>
      </c>
      <c r="CT6" s="21">
        <f t="shared" si="10"/>
        <v>66.53</v>
      </c>
      <c r="CU6" s="21">
        <f t="shared" si="10"/>
        <v>52.9</v>
      </c>
      <c r="CV6" s="21">
        <f t="shared" si="10"/>
        <v>52.63</v>
      </c>
      <c r="CW6" s="20" t="str">
        <f>IF(CW7="","",IF(CW7="-","【-】","【"&amp;SUBSTITUTE(TEXT(CW7,"#,##0.00"),"-","△")&amp;"】"))</f>
        <v>【49.87】</v>
      </c>
      <c r="CX6" s="21">
        <f>IF(CX7="",NA(),CX7)</f>
        <v>82.36</v>
      </c>
      <c r="CY6" s="21">
        <f t="shared" ref="CY6:DG6" si="11">IF(CY7="",NA(),CY7)</f>
        <v>82.68</v>
      </c>
      <c r="CZ6" s="21">
        <f t="shared" si="11"/>
        <v>82.02</v>
      </c>
      <c r="DA6" s="21">
        <f t="shared" si="11"/>
        <v>81.510000000000005</v>
      </c>
      <c r="DB6" s="21">
        <f t="shared" si="11"/>
        <v>82.46</v>
      </c>
      <c r="DC6" s="21">
        <f t="shared" si="11"/>
        <v>84.98</v>
      </c>
      <c r="DD6" s="21">
        <f t="shared" si="11"/>
        <v>84.7</v>
      </c>
      <c r="DE6" s="21">
        <f t="shared" si="11"/>
        <v>84.67</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0.01</v>
      </c>
      <c r="EN6" s="21">
        <f t="shared" si="14"/>
        <v>0.02</v>
      </c>
      <c r="EO6" s="20" t="str">
        <f>IF(EO7="","",IF(EO7="-","【-】","【"&amp;SUBSTITUTE(TEXT(EO7,"#,##0.00"),"-","△")&amp;"】"))</f>
        <v>【0.02】</v>
      </c>
    </row>
    <row r="7" spans="1:145" s="22" customFormat="1" x14ac:dyDescent="0.15">
      <c r="A7" s="14"/>
      <c r="B7" s="23">
        <v>2023</v>
      </c>
      <c r="C7" s="23">
        <v>302066</v>
      </c>
      <c r="D7" s="23">
        <v>47</v>
      </c>
      <c r="E7" s="23">
        <v>17</v>
      </c>
      <c r="F7" s="23">
        <v>5</v>
      </c>
      <c r="G7" s="23">
        <v>0</v>
      </c>
      <c r="H7" s="23" t="s">
        <v>98</v>
      </c>
      <c r="I7" s="23" t="s">
        <v>99</v>
      </c>
      <c r="J7" s="23" t="s">
        <v>100</v>
      </c>
      <c r="K7" s="23" t="s">
        <v>101</v>
      </c>
      <c r="L7" s="23" t="s">
        <v>102</v>
      </c>
      <c r="M7" s="23" t="s">
        <v>103</v>
      </c>
      <c r="N7" s="24" t="s">
        <v>104</v>
      </c>
      <c r="O7" s="24" t="s">
        <v>105</v>
      </c>
      <c r="P7" s="24">
        <v>11.83</v>
      </c>
      <c r="Q7" s="24">
        <v>100</v>
      </c>
      <c r="R7" s="24">
        <v>3850</v>
      </c>
      <c r="S7" s="24">
        <v>68448</v>
      </c>
      <c r="T7" s="24">
        <v>1026.9100000000001</v>
      </c>
      <c r="U7" s="24">
        <v>66.650000000000006</v>
      </c>
      <c r="V7" s="24">
        <v>8038</v>
      </c>
      <c r="W7" s="24">
        <v>3.35</v>
      </c>
      <c r="X7" s="24">
        <v>2399.4</v>
      </c>
      <c r="Y7" s="24">
        <v>96.08</v>
      </c>
      <c r="Z7" s="24">
        <v>95.51</v>
      </c>
      <c r="AA7" s="24">
        <v>94.35</v>
      </c>
      <c r="AB7" s="24">
        <v>94</v>
      </c>
      <c r="AC7" s="24">
        <v>92.25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1.63</v>
      </c>
      <c r="BH7" s="24">
        <v>0</v>
      </c>
      <c r="BI7" s="24">
        <v>0</v>
      </c>
      <c r="BJ7" s="24">
        <v>0</v>
      </c>
      <c r="BK7" s="24">
        <v>826.83</v>
      </c>
      <c r="BL7" s="24">
        <v>867.83</v>
      </c>
      <c r="BM7" s="24">
        <v>791.76</v>
      </c>
      <c r="BN7" s="24">
        <v>718.49</v>
      </c>
      <c r="BO7" s="24">
        <v>743.31</v>
      </c>
      <c r="BP7" s="24">
        <v>785.1</v>
      </c>
      <c r="BQ7" s="24">
        <v>71.510000000000005</v>
      </c>
      <c r="BR7" s="24">
        <v>74</v>
      </c>
      <c r="BS7" s="24">
        <v>71.900000000000006</v>
      </c>
      <c r="BT7" s="24">
        <v>69.59</v>
      </c>
      <c r="BU7" s="24">
        <v>66.58</v>
      </c>
      <c r="BV7" s="24">
        <v>57.31</v>
      </c>
      <c r="BW7" s="24">
        <v>57.08</v>
      </c>
      <c r="BX7" s="24">
        <v>56.26</v>
      </c>
      <c r="BY7" s="24">
        <v>61.82</v>
      </c>
      <c r="BZ7" s="24">
        <v>61.15</v>
      </c>
      <c r="CA7" s="24">
        <v>56.93</v>
      </c>
      <c r="CB7" s="24">
        <v>225.63</v>
      </c>
      <c r="CC7" s="24">
        <v>215.87</v>
      </c>
      <c r="CD7" s="24">
        <v>221.2</v>
      </c>
      <c r="CE7" s="24">
        <v>247.5</v>
      </c>
      <c r="CF7" s="24">
        <v>277.32</v>
      </c>
      <c r="CG7" s="24">
        <v>273.52</v>
      </c>
      <c r="CH7" s="24">
        <v>274.99</v>
      </c>
      <c r="CI7" s="24">
        <v>282.08999999999997</v>
      </c>
      <c r="CJ7" s="24">
        <v>246.9</v>
      </c>
      <c r="CK7" s="24">
        <v>250.43</v>
      </c>
      <c r="CL7" s="24">
        <v>271.14999999999998</v>
      </c>
      <c r="CM7" s="24">
        <v>44.48</v>
      </c>
      <c r="CN7" s="24">
        <v>44.51</v>
      </c>
      <c r="CO7" s="24">
        <v>43.41</v>
      </c>
      <c r="CP7" s="24">
        <v>43.03</v>
      </c>
      <c r="CQ7" s="24">
        <v>43.37</v>
      </c>
      <c r="CR7" s="24">
        <v>50.14</v>
      </c>
      <c r="CS7" s="24">
        <v>54.83</v>
      </c>
      <c r="CT7" s="24">
        <v>66.53</v>
      </c>
      <c r="CU7" s="24">
        <v>52.9</v>
      </c>
      <c r="CV7" s="24">
        <v>52.63</v>
      </c>
      <c r="CW7" s="24">
        <v>49.87</v>
      </c>
      <c r="CX7" s="24">
        <v>82.36</v>
      </c>
      <c r="CY7" s="24">
        <v>82.68</v>
      </c>
      <c r="CZ7" s="24">
        <v>82.02</v>
      </c>
      <c r="DA7" s="24">
        <v>81.510000000000005</v>
      </c>
      <c r="DB7" s="24">
        <v>82.46</v>
      </c>
      <c r="DC7" s="24">
        <v>84.98</v>
      </c>
      <c r="DD7" s="24">
        <v>84.7</v>
      </c>
      <c r="DE7" s="24">
        <v>84.67</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0.01</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寒川 東次郎</cp:lastModifiedBy>
  <dcterms:modified xsi:type="dcterms:W3CDTF">2025-02-07T07:33:08Z</dcterms:modified>
</cp:coreProperties>
</file>