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172.20.0.21\tanabelg\040800財政課\財政係\調査\公営企業\公営企業経営比較分析\2025.1.21【和歌山県市町村課：照会】公営企業に係る経営比較分析表（令和５年度決算）の分析等について\3.県提出\"/>
    </mc:Choice>
  </mc:AlternateContent>
  <xr:revisionPtr revIDLastSave="0" documentId="13_ncr:1_{EE5D7851-F718-4B1D-9BF5-708855A8622B}" xr6:coauthVersionLast="47" xr6:coauthVersionMax="47" xr10:uidLastSave="{00000000-0000-0000-0000-000000000000}"/>
  <workbookProtection workbookAlgorithmName="SHA-512" workbookHashValue="B62L5B72fgP+gr2K6oxaGCsnZEWuyDp5Qno7tKf1aybhkfrb8TY0a/Wl3h+B4DdJt2z0rVD1yIzbnQXLuhLocg==" workbookSaltValue="+twgwlXqMWfGKhMRerMDCg=="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U6" i="5"/>
  <c r="BB8" i="4" s="1"/>
  <c r="T6" i="5"/>
  <c r="AT8" i="4" s="1"/>
  <c r="S6" i="5"/>
  <c r="AL8" i="4" s="1"/>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H86" i="4"/>
  <c r="AT10" i="4"/>
  <c r="AL10" i="4"/>
  <c r="I10" i="4"/>
  <c r="P8" i="4"/>
  <c r="I8" i="4"/>
</calcChain>
</file>

<file path=xl/sharedStrings.xml><?xml version="1.0" encoding="utf-8"?>
<sst xmlns="http://schemas.openxmlformats.org/spreadsheetml/2006/main" count="236" uniqueCount="121">
  <si>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</si>
  <si>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</si>
  <si>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</si>
  <si>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</si>
  <si>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</si>
  <si>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</si>
  <si>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</si>
  <si>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</si>
  <si>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</si>
  <si>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</si>
  <si>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</si>
  <si>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</si>
  <si>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</si>
  <si>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</si>
  <si>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</si>
  <si>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</si>
  <si>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</si>
  <si>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</si>
  <si>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</si>
  <si>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</si>
  <si>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</si>
  <si>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</si>
  <si>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</si>
  <si>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</si>
  <si>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</si>
  <si>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</si>
  <si>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</si>
  <si>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</si>
  <si>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</si>
  <si>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</si>
  <si>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</si>
  <si>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</si>
  <si>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</si>
  <si>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</si>
  <si>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</si>
  <si>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</si>
  <si>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</si>
  <si>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</si>
  <si>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</si>
  <si>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</si>
  <si>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</si>
  <si>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</si>
  <si>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</si>
  <si>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</si>
  <si>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</si>
  <si>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</si>
  <si>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</si>
  <si>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</si>
  <si>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</si>
  <si>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</si>
  <si>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</si>
  <si>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</si>
  <si>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</si>
  <si>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</si>
  <si>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</si>
  <si>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</si>
  <si>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</si>
  <si>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</si>
  <si>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</si>
  <si>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</si>
  <si>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</si>
  <si>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</si>
  <si>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</si>
  <si>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</si>
  <si>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</si>
  <si>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</si>
  <si>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</si>
  <si>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</si>
  <si>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</si>
  <si>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</si>
  <si>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</si>
  <si>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</si>
  <si>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</si>
  <si>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</si>
  <si>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</si>
  <si>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</si>
  <si>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</si>
  <si>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</si>
  <si>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</si>
  <si>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</si>
  <si>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</si>
  <si>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</si>
  <si>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</si>
  <si>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</si>
  <si>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</si>
  <si>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</si>
  <si>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</si>
  <si>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</si>
  <si>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</si>
  <si>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</si>
  <si>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</si>
  <si>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</si>
  <si>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</si>
  <si>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</si>
  <si>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</si>
  <si>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</si>
  <si>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</si>
  <si>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</si>
  <si>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</si>
  <si>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和歌山県　田辺市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</si>
  <si>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</si>
  <si>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</si>
  <si>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</si>
  <si>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</si>
  <si>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</si>
  <si>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</si>
  <si>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</si>
  <si>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</si>
  <si>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</si>
  <si>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</si>
  <si>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</si>
  <si>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</si>
  <si>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</si>
  <si>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</si>
  <si>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</si>
  <si>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</si>
  <si>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</si>
  <si>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</si>
  <si>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収益的収支比率及び経費回収率について、本来、料金収入で会計全体を賄う独立採算による経営が基本と考えますが、全体計画区域内の地域実情を勘案する中で、現状の料金収入のみで運営することは困難な状況であり、一般会計からの繰入金収入に頼らざるを得ない状況です。今後、経営改善に向け施設維持管理経費の更なる節減や、計画的な施設改修等に努めてまいります。
　汚水処理原価は、類似団体より低い数値となっているため、接続率の向上を図る等有収水量の増加に努め、汚水処理原価の改善に努めてまいります。
　施設利用率は、類似団体より高い数値を維持しており、今後もさらに接続促進の普及啓発・周知活動を行い、施設利用率を高めていけるよう努めてまいります。
　水洗化率は、類似団体平均値より低い状況となっており、使用料収入の増加を図るためにも水洗化率向上の取り組みに努めてまいります。</t>
    <phoneticPr fontId="4"/>
  </si>
  <si>
    <t>　令和元年度に施設及び管路等の機能診断調査と機能保全計画（長期的な改修計画）の策定を行いました。
　今後も引続き、老朽化により発生する改修経費も想定した計画的な老朽化対策に取り組んでまいります。</t>
    <phoneticPr fontId="4"/>
  </si>
  <si>
    <t>　本市の漁業集落排水事業は、本市の芳養地域で行われている事業です。
　平成21年９月全域供用開始から平成28年度までは加入戸数も増加傾向で料金収入も徐々に増加しましたが、平成29年度以降の料金収入は横ばいとなっており、更なる接続促進の啓発及び周知活動に努めるとともに、令和元年度に行った機能診断調査・機能保全計画（長期的な改修計画）に基づき、計画的かつ効率的な施設の維持管理を行い、地域の生活環境の向上を図り、経営の安定化に努め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</si>
</sst>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0.28999999999999998</c:v>
                </c:pt>
                <c:pt idx="1">
                  <c:v>0</c:v>
                </c:pt>
                <c:pt idx="2">
                  <c:v>0</c:v>
                </c:pt>
                <c:pt idx="3">
                  <c:v>0</c:v>
                </c:pt>
                <c:pt idx="4">
                  <c:v>0</c:v>
                </c:pt>
              </c:numCache>
            </c:numRef>
          </c:val>
          <c:extLst>
            <c:ext xmlns:c16="http://schemas.microsoft.com/office/drawing/2014/chart" uri="{C3380CC4-5D6E-409C-BE32-E72D297353CC}">
              <c16:uniqueId val="{00000000-1E12-45BD-9768-EEB8167F3D7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formatCode="#,##0.00;&quot;△&quot;#,##0.00;&quot;-&quot;">
                  <c:v>0.04</c:v>
                </c:pt>
                <c:pt idx="1">
                  <c:v>0</c:v>
                </c:pt>
                <c:pt idx="2">
                  <c:v>0</c:v>
                </c:pt>
                <c:pt idx="3" formatCode="#,##0.00;&quot;△&quot;#,##0.00;&quot;-&quot;">
                  <c:v>0.01</c:v>
                </c:pt>
                <c:pt idx="4">
                  <c:v>0</c:v>
                </c:pt>
              </c:numCache>
            </c:numRef>
          </c:val>
          <c:smooth val="0"/>
          <c:extLst>
            <c:ext xmlns:c16="http://schemas.microsoft.com/office/drawing/2014/chart" uri="{C3380CC4-5D6E-409C-BE32-E72D297353CC}">
              <c16:uniqueId val="{00000001-1E12-45BD-9768-EEB8167F3D7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33.92</c:v>
                </c:pt>
                <c:pt idx="1">
                  <c:v>32.75</c:v>
                </c:pt>
                <c:pt idx="2">
                  <c:v>31.87</c:v>
                </c:pt>
                <c:pt idx="3">
                  <c:v>29.82</c:v>
                </c:pt>
                <c:pt idx="4">
                  <c:v>28.95</c:v>
                </c:pt>
              </c:numCache>
            </c:numRef>
          </c:val>
          <c:extLst>
            <c:ext xmlns:c16="http://schemas.microsoft.com/office/drawing/2014/chart" uri="{C3380CC4-5D6E-409C-BE32-E72D297353CC}">
              <c16:uniqueId val="{00000000-8925-4582-B188-F98283DA85E4}"/>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26.7</c:v>
                </c:pt>
                <c:pt idx="1">
                  <c:v>29.12</c:v>
                </c:pt>
                <c:pt idx="2">
                  <c:v>29.1</c:v>
                </c:pt>
                <c:pt idx="3">
                  <c:v>26.22</c:v>
                </c:pt>
                <c:pt idx="4">
                  <c:v>26.12</c:v>
                </c:pt>
              </c:numCache>
            </c:numRef>
          </c:val>
          <c:smooth val="0"/>
          <c:extLst>
            <c:ext xmlns:c16="http://schemas.microsoft.com/office/drawing/2014/chart" uri="{C3380CC4-5D6E-409C-BE32-E72D297353CC}">
              <c16:uniqueId val="{00000001-8925-4582-B188-F98283DA85E4}"/>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61.09</c:v>
                </c:pt>
                <c:pt idx="1">
                  <c:v>60.97</c:v>
                </c:pt>
                <c:pt idx="2">
                  <c:v>61.96</c:v>
                </c:pt>
                <c:pt idx="3">
                  <c:v>62.05</c:v>
                </c:pt>
                <c:pt idx="4">
                  <c:v>63.16</c:v>
                </c:pt>
              </c:numCache>
            </c:numRef>
          </c:val>
          <c:extLst>
            <c:ext xmlns:c16="http://schemas.microsoft.com/office/drawing/2014/chart" uri="{C3380CC4-5D6E-409C-BE32-E72D297353CC}">
              <c16:uniqueId val="{00000000-5838-49F8-A41E-B14002ACA777}"/>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66.459999999999994</c:v>
                </c:pt>
                <c:pt idx="1">
                  <c:v>64.42</c:v>
                </c:pt>
                <c:pt idx="2">
                  <c:v>63.84</c:v>
                </c:pt>
                <c:pt idx="3">
                  <c:v>78.03</c:v>
                </c:pt>
                <c:pt idx="4">
                  <c:v>78.55</c:v>
                </c:pt>
              </c:numCache>
            </c:numRef>
          </c:val>
          <c:smooth val="0"/>
          <c:extLst>
            <c:ext xmlns:c16="http://schemas.microsoft.com/office/drawing/2014/chart" uri="{C3380CC4-5D6E-409C-BE32-E72D297353CC}">
              <c16:uniqueId val="{00000001-5838-49F8-A41E-B14002ACA777}"/>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100.65</c:v>
                </c:pt>
                <c:pt idx="1">
                  <c:v>100</c:v>
                </c:pt>
                <c:pt idx="2">
                  <c:v>100.08</c:v>
                </c:pt>
                <c:pt idx="3">
                  <c:v>96.74</c:v>
                </c:pt>
                <c:pt idx="4">
                  <c:v>94.56</c:v>
                </c:pt>
              </c:numCache>
            </c:numRef>
          </c:val>
          <c:extLst>
            <c:ext xmlns:c16="http://schemas.microsoft.com/office/drawing/2014/chart" uri="{C3380CC4-5D6E-409C-BE32-E72D297353CC}">
              <c16:uniqueId val="{00000000-F291-4CB9-A326-D8C5B688DB7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91-4CB9-A326-D8C5B688DB7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66F-4227-A35F-D0B6C6F9B35E}"/>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66F-4227-A35F-D0B6C6F9B35E}"/>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2EE-40CE-BC99-0340ACE0B17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2EE-40CE-BC99-0340ACE0B17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1D3-4781-A478-819EDCE26E2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D3-4781-A478-819EDCE26E2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DE3-4483-B28F-7BF8067A9760}"/>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DE3-4483-B28F-7BF8067A9760}"/>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7E-4212-A263-E2C3F89396BA}"/>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1864.29</c:v>
                </c:pt>
                <c:pt idx="1">
                  <c:v>1867.86</c:v>
                </c:pt>
                <c:pt idx="2">
                  <c:v>1786.64</c:v>
                </c:pt>
                <c:pt idx="3">
                  <c:v>1278.54</c:v>
                </c:pt>
                <c:pt idx="4">
                  <c:v>1149.7</c:v>
                </c:pt>
              </c:numCache>
            </c:numRef>
          </c:val>
          <c:smooth val="0"/>
          <c:extLst>
            <c:ext xmlns:c16="http://schemas.microsoft.com/office/drawing/2014/chart" uri="{C3380CC4-5D6E-409C-BE32-E72D297353CC}">
              <c16:uniqueId val="{00000001-B77E-4212-A263-E2C3F89396BA}"/>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51.63</c:v>
                </c:pt>
                <c:pt idx="1">
                  <c:v>70.819999999999993</c:v>
                </c:pt>
                <c:pt idx="2">
                  <c:v>68.400000000000006</c:v>
                </c:pt>
                <c:pt idx="3">
                  <c:v>58.35</c:v>
                </c:pt>
                <c:pt idx="4">
                  <c:v>52.53</c:v>
                </c:pt>
              </c:numCache>
            </c:numRef>
          </c:val>
          <c:extLst>
            <c:ext xmlns:c16="http://schemas.microsoft.com/office/drawing/2014/chart" uri="{C3380CC4-5D6E-409C-BE32-E72D297353CC}">
              <c16:uniqueId val="{00000000-5841-4237-B6B4-15505CF5C8E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51.32</c:v>
                </c:pt>
                <c:pt idx="1">
                  <c:v>46.93</c:v>
                </c:pt>
                <c:pt idx="2">
                  <c:v>46.93</c:v>
                </c:pt>
                <c:pt idx="3">
                  <c:v>38.74</c:v>
                </c:pt>
                <c:pt idx="4">
                  <c:v>35.96</c:v>
                </c:pt>
              </c:numCache>
            </c:numRef>
          </c:val>
          <c:smooth val="0"/>
          <c:extLst>
            <c:ext xmlns:c16="http://schemas.microsoft.com/office/drawing/2014/chart" uri="{C3380CC4-5D6E-409C-BE32-E72D297353CC}">
              <c16:uniqueId val="{00000001-5841-4237-B6B4-15505CF5C8E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338.52</c:v>
                </c:pt>
                <c:pt idx="1">
                  <c:v>261.27</c:v>
                </c:pt>
                <c:pt idx="2">
                  <c:v>280.56</c:v>
                </c:pt>
                <c:pt idx="3">
                  <c:v>356.5</c:v>
                </c:pt>
                <c:pt idx="4">
                  <c:v>377.07</c:v>
                </c:pt>
              </c:numCache>
            </c:numRef>
          </c:val>
          <c:extLst>
            <c:ext xmlns:c16="http://schemas.microsoft.com/office/drawing/2014/chart" uri="{C3380CC4-5D6E-409C-BE32-E72D297353CC}">
              <c16:uniqueId val="{00000000-67AA-4253-A7F1-2EAC0FB622C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329.91</c:v>
                </c:pt>
                <c:pt idx="1">
                  <c:v>346.96</c:v>
                </c:pt>
                <c:pt idx="2">
                  <c:v>345.6</c:v>
                </c:pt>
                <c:pt idx="3">
                  <c:v>456.72</c:v>
                </c:pt>
                <c:pt idx="4">
                  <c:v>481.96</c:v>
                </c:pt>
              </c:numCache>
            </c:numRef>
          </c:val>
          <c:smooth val="0"/>
          <c:extLst>
            <c:ext xmlns:c16="http://schemas.microsoft.com/office/drawing/2014/chart" uri="{C3380CC4-5D6E-409C-BE32-E72D297353CC}">
              <c16:uniqueId val="{00000001-67AA-4253-A7F1-2EAC0FB622C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【1,069.89】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【28.16】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【426.52】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【39.89】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5" zoomScaleNormal="75"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和歌山県　田辺市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漁業集落排水</v>
      </c>
      <c r="Q8" s="34"/>
      <c r="R8" s="34"/>
      <c r="S8" s="34"/>
      <c r="T8" s="34"/>
      <c r="U8" s="34"/>
      <c r="V8" s="34"/>
      <c r="W8" s="34" t="str">
        <f>データ!L6</f>
        <v>H2</v>
      </c>
      <c r="X8" s="34"/>
      <c r="Y8" s="34"/>
      <c r="Z8" s="34"/>
      <c r="AA8" s="34"/>
      <c r="AB8" s="34"/>
      <c r="AC8" s="34"/>
      <c r="AD8" s="35" t="str">
        <f>データ!$M$6</f>
        <v>非設置</v>
      </c>
      <c r="AE8" s="35"/>
      <c r="AF8" s="35"/>
      <c r="AG8" s="35"/>
      <c r="AH8" s="35"/>
      <c r="AI8" s="35"/>
      <c r="AJ8" s="35"/>
      <c r="AK8" s="3"/>
      <c r="AL8" s="36">
        <f>データ!S6</f>
        <v>68448</v>
      </c>
      <c r="AM8" s="36"/>
      <c r="AN8" s="36"/>
      <c r="AO8" s="36"/>
      <c r="AP8" s="36"/>
      <c r="AQ8" s="36"/>
      <c r="AR8" s="36"/>
      <c r="AS8" s="36"/>
      <c r="AT8" s="37">
        <f>データ!T6</f>
        <v>1026.9100000000001</v>
      </c>
      <c r="AU8" s="37"/>
      <c r="AV8" s="37"/>
      <c r="AW8" s="37"/>
      <c r="AX8" s="37"/>
      <c r="AY8" s="37"/>
      <c r="AZ8" s="37"/>
      <c r="BA8" s="37"/>
      <c r="BB8" s="37">
        <f>データ!U6</f>
        <v>66.650000000000006</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2.63</v>
      </c>
      <c r="Q10" s="37"/>
      <c r="R10" s="37"/>
      <c r="S10" s="37"/>
      <c r="T10" s="37"/>
      <c r="U10" s="37"/>
      <c r="V10" s="37"/>
      <c r="W10" s="37">
        <f>データ!Q6</f>
        <v>100</v>
      </c>
      <c r="X10" s="37"/>
      <c r="Y10" s="37"/>
      <c r="Z10" s="37"/>
      <c r="AA10" s="37"/>
      <c r="AB10" s="37"/>
      <c r="AC10" s="37"/>
      <c r="AD10" s="36">
        <f>データ!R6</f>
        <v>3850</v>
      </c>
      <c r="AE10" s="36"/>
      <c r="AF10" s="36"/>
      <c r="AG10" s="36"/>
      <c r="AH10" s="36"/>
      <c r="AI10" s="36"/>
      <c r="AJ10" s="36"/>
      <c r="AK10" s="2"/>
      <c r="AL10" s="36">
        <f>データ!V6</f>
        <v>1786</v>
      </c>
      <c r="AM10" s="36"/>
      <c r="AN10" s="36"/>
      <c r="AO10" s="36"/>
      <c r="AP10" s="36"/>
      <c r="AQ10" s="36"/>
      <c r="AR10" s="36"/>
      <c r="AS10" s="36"/>
      <c r="AT10" s="37">
        <f>データ!W6</f>
        <v>1.01</v>
      </c>
      <c r="AU10" s="37"/>
      <c r="AV10" s="37"/>
      <c r="AW10" s="37"/>
      <c r="AX10" s="37"/>
      <c r="AY10" s="37"/>
      <c r="AZ10" s="37"/>
      <c r="BA10" s="37"/>
      <c r="BB10" s="37">
        <f>データ!X6</f>
        <v>1768.32</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119</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120</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【1,069.89】</v>
      </c>
      <c r="I86" s="12" t="str">
        <f>データ!CA6</f>
        <v>【39.89】</v>
      </c>
      <c r="J86" s="12" t="str">
        <f>データ!CL6</f>
        <v>【426.52】</v>
      </c>
      <c r="K86" s="12" t="str">
        <f>データ!CW6</f>
        <v>【28.16】</v>
      </c>
      <c r="L86" s="12" t="str">
        <f>データ!DH6</f>
        <v>【80.73】</v>
      </c>
      <c r="M86" s="12" t="s">
        <v>45</v>
      </c>
      <c r="N86" s="12" t="s">
        <v>45</v>
      </c>
      <c r="O86" s="12" t="str">
        <f>データ!EO6</f>
        <v>【0.00】</v>
      </c>
    </row>
  </sheetData>
  <sheetProtection algorithmName="SHA-512" hashValue="MLMKTFf+DtBEnVJeKj+i2MG2vr3I3bNKKzr58Nl3cXApkVrMZF4YQe4Ft1SoPx38S8lX2EsAjf1sT2C1lStu6w==" saltValue="6hEdPPU+N07XWxBd9AyBI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302066</v>
      </c>
      <c r="D6" s="19">
        <f t="shared" si="3"/>
        <v>47</v>
      </c>
      <c r="E6" s="19">
        <f t="shared" si="3"/>
        <v>17</v>
      </c>
      <c r="F6" s="19">
        <f t="shared" si="3"/>
        <v>6</v>
      </c>
      <c r="G6" s="19">
        <f t="shared" si="3"/>
        <v>0</v>
      </c>
      <c r="H6" s="19" t="str">
        <f t="shared" si="3"/>
        <v>和歌山県　田辺市</v>
      </c>
      <c r="I6" s="19" t="str">
        <f t="shared" si="3"/>
        <v>法非適用</v>
      </c>
      <c r="J6" s="19" t="str">
        <f t="shared" si="3"/>
        <v>下水道事業</v>
      </c>
      <c r="K6" s="19" t="str">
        <f t="shared" si="3"/>
        <v>漁業集落排水</v>
      </c>
      <c r="L6" s="19" t="str">
        <f t="shared" si="3"/>
        <v>H2</v>
      </c>
      <c r="M6" s="19" t="str">
        <f t="shared" si="3"/>
        <v>非設置</v>
      </c>
      <c r="N6" s="20" t="str">
        <f t="shared" si="3"/>
        <v>-</v>
      </c>
      <c r="O6" s="20" t="str">
        <f t="shared" si="3"/>
        <v>該当数値なし</v>
      </c>
      <c r="P6" s="20">
        <f t="shared" si="3"/>
        <v>2.63</v>
      </c>
      <c r="Q6" s="20">
        <f t="shared" si="3"/>
        <v>100</v>
      </c>
      <c r="R6" s="20">
        <f t="shared" si="3"/>
        <v>3850</v>
      </c>
      <c r="S6" s="20">
        <f t="shared" si="3"/>
        <v>68448</v>
      </c>
      <c r="T6" s="20">
        <f t="shared" si="3"/>
        <v>1026.9100000000001</v>
      </c>
      <c r="U6" s="20">
        <f t="shared" si="3"/>
        <v>66.650000000000006</v>
      </c>
      <c r="V6" s="20">
        <f t="shared" si="3"/>
        <v>1786</v>
      </c>
      <c r="W6" s="20">
        <f t="shared" si="3"/>
        <v>1.01</v>
      </c>
      <c r="X6" s="20">
        <f t="shared" si="3"/>
        <v>1768.32</v>
      </c>
      <c r="Y6" s="21">
        <f>IF(Y7="",NA(),Y7)</f>
        <v>100.65</v>
      </c>
      <c r="Z6" s="21">
        <f t="shared" ref="Z6:AH6" si="4">IF(Z7="",NA(),Z7)</f>
        <v>100</v>
      </c>
      <c r="AA6" s="21">
        <f t="shared" si="4"/>
        <v>100.08</v>
      </c>
      <c r="AB6" s="21">
        <f t="shared" si="4"/>
        <v>96.74</v>
      </c>
      <c r="AC6" s="21">
        <f t="shared" si="4"/>
        <v>94.56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0">
        <f>IF(BF7="",NA(),BF7)</f>
        <v>0</v>
      </c>
      <c r="BG6" s="20">
        <f t="shared" ref="BG6:BO6" si="7">IF(BG7="",NA(),BG7)</f>
        <v>0</v>
      </c>
      <c r="BH6" s="20">
        <f t="shared" si="7"/>
        <v>0</v>
      </c>
      <c r="BI6" s="20">
        <f t="shared" si="7"/>
        <v>0</v>
      </c>
      <c r="BJ6" s="20">
        <f t="shared" si="7"/>
        <v>0</v>
      </c>
      <c r="BK6" s="21">
        <f t="shared" si="7"/>
        <v>1864.29</v>
      </c>
      <c r="BL6" s="21">
        <f t="shared" si="7"/>
        <v>1867.86</v>
      </c>
      <c r="BM6" s="21">
        <f t="shared" si="7"/>
        <v>1786.64</v>
      </c>
      <c r="BN6" s="21">
        <f t="shared" si="7"/>
        <v>1278.54</v>
      </c>
      <c r="BO6" s="21">
        <f t="shared" si="7"/>
        <v>1149.7</v>
      </c>
      <c r="BP6" s="20" t="str">
        <f>IF(BP7="","",IF(BP7="-","【-】","【"&amp;SUBSTITUTE(TEXT(BP7,"#,##0.00"),"-","△")&amp;"】"))</f>
        <v>【1,069.89】</v>
      </c>
      <c r="BQ6" s="21">
        <f>IF(BQ7="",NA(),BQ7)</f>
        <v>51.63</v>
      </c>
      <c r="BR6" s="21">
        <f t="shared" ref="BR6:BZ6" si="8">IF(BR7="",NA(),BR7)</f>
        <v>70.819999999999993</v>
      </c>
      <c r="BS6" s="21">
        <f t="shared" si="8"/>
        <v>68.400000000000006</v>
      </c>
      <c r="BT6" s="21">
        <f t="shared" si="8"/>
        <v>58.35</v>
      </c>
      <c r="BU6" s="21">
        <f t="shared" si="8"/>
        <v>52.53</v>
      </c>
      <c r="BV6" s="21">
        <f t="shared" si="8"/>
        <v>51.32</v>
      </c>
      <c r="BW6" s="21">
        <f t="shared" si="8"/>
        <v>46.93</v>
      </c>
      <c r="BX6" s="21">
        <f t="shared" si="8"/>
        <v>46.93</v>
      </c>
      <c r="BY6" s="21">
        <f t="shared" si="8"/>
        <v>38.74</v>
      </c>
      <c r="BZ6" s="21">
        <f t="shared" si="8"/>
        <v>35.96</v>
      </c>
      <c r="CA6" s="20" t="str">
        <f>IF(CA7="","",IF(CA7="-","【-】","【"&amp;SUBSTITUTE(TEXT(CA7,"#,##0.00"),"-","△")&amp;"】"))</f>
        <v>【39.89】</v>
      </c>
      <c r="CB6" s="21">
        <f>IF(CB7="",NA(),CB7)</f>
        <v>338.52</v>
      </c>
      <c r="CC6" s="21">
        <f t="shared" ref="CC6:CK6" si="9">IF(CC7="",NA(),CC7)</f>
        <v>261.27</v>
      </c>
      <c r="CD6" s="21">
        <f t="shared" si="9"/>
        <v>280.56</v>
      </c>
      <c r="CE6" s="21">
        <f t="shared" si="9"/>
        <v>356.5</v>
      </c>
      <c r="CF6" s="21">
        <f t="shared" si="9"/>
        <v>377.07</v>
      </c>
      <c r="CG6" s="21">
        <f t="shared" si="9"/>
        <v>329.91</v>
      </c>
      <c r="CH6" s="21">
        <f t="shared" si="9"/>
        <v>346.96</v>
      </c>
      <c r="CI6" s="21">
        <f t="shared" si="9"/>
        <v>345.6</v>
      </c>
      <c r="CJ6" s="21">
        <f t="shared" si="9"/>
        <v>456.72</v>
      </c>
      <c r="CK6" s="21">
        <f t="shared" si="9"/>
        <v>481.96</v>
      </c>
      <c r="CL6" s="20" t="str">
        <f>IF(CL7="","",IF(CL7="-","【-】","【"&amp;SUBSTITUTE(TEXT(CL7,"#,##0.00"),"-","△")&amp;"】"))</f>
        <v>【426.52】</v>
      </c>
      <c r="CM6" s="21">
        <f>IF(CM7="",NA(),CM7)</f>
        <v>33.92</v>
      </c>
      <c r="CN6" s="21">
        <f t="shared" ref="CN6:CV6" si="10">IF(CN7="",NA(),CN7)</f>
        <v>32.75</v>
      </c>
      <c r="CO6" s="21">
        <f t="shared" si="10"/>
        <v>31.87</v>
      </c>
      <c r="CP6" s="21">
        <f t="shared" si="10"/>
        <v>29.82</v>
      </c>
      <c r="CQ6" s="21">
        <f t="shared" si="10"/>
        <v>28.95</v>
      </c>
      <c r="CR6" s="21">
        <f t="shared" si="10"/>
        <v>26.7</v>
      </c>
      <c r="CS6" s="21">
        <f t="shared" si="10"/>
        <v>29.12</v>
      </c>
      <c r="CT6" s="21">
        <f t="shared" si="10"/>
        <v>29.1</v>
      </c>
      <c r="CU6" s="21">
        <f t="shared" si="10"/>
        <v>26.22</v>
      </c>
      <c r="CV6" s="21">
        <f t="shared" si="10"/>
        <v>26.12</v>
      </c>
      <c r="CW6" s="20" t="str">
        <f>IF(CW7="","",IF(CW7="-","【-】","【"&amp;SUBSTITUTE(TEXT(CW7,"#,##0.00"),"-","△")&amp;"】"))</f>
        <v>【28.16】</v>
      </c>
      <c r="CX6" s="21">
        <f>IF(CX7="",NA(),CX7)</f>
        <v>61.09</v>
      </c>
      <c r="CY6" s="21">
        <f t="shared" ref="CY6:DG6" si="11">IF(CY7="",NA(),CY7)</f>
        <v>60.97</v>
      </c>
      <c r="CZ6" s="21">
        <f t="shared" si="11"/>
        <v>61.96</v>
      </c>
      <c r="DA6" s="21">
        <f t="shared" si="11"/>
        <v>62.05</v>
      </c>
      <c r="DB6" s="21">
        <f t="shared" si="11"/>
        <v>63.16</v>
      </c>
      <c r="DC6" s="21">
        <f t="shared" si="11"/>
        <v>66.459999999999994</v>
      </c>
      <c r="DD6" s="21">
        <f t="shared" si="11"/>
        <v>64.42</v>
      </c>
      <c r="DE6" s="21">
        <f t="shared" si="11"/>
        <v>63.84</v>
      </c>
      <c r="DF6" s="21">
        <f t="shared" si="11"/>
        <v>78.03</v>
      </c>
      <c r="DG6" s="21">
        <f t="shared" si="11"/>
        <v>78.55</v>
      </c>
      <c r="DH6" s="20" t="str">
        <f>IF(DH7="","",IF(DH7="-","【-】","【"&amp;SUBSTITUTE(TEXT(DH7,"#,##0.00"),"-","△")&amp;"】"))</f>
        <v>【80.73】</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f>IF(EE7="",NA(),EE7)</f>
        <v>0.28999999999999998</v>
      </c>
      <c r="EF6" s="20">
        <f t="shared" ref="EF6:EN6" si="14">IF(EF7="",NA(),EF7)</f>
        <v>0</v>
      </c>
      <c r="EG6" s="20">
        <f t="shared" si="14"/>
        <v>0</v>
      </c>
      <c r="EH6" s="20">
        <f t="shared" si="14"/>
        <v>0</v>
      </c>
      <c r="EI6" s="20">
        <f t="shared" si="14"/>
        <v>0</v>
      </c>
      <c r="EJ6" s="21">
        <f t="shared" si="14"/>
        <v>0.04</v>
      </c>
      <c r="EK6" s="20">
        <f t="shared" si="14"/>
        <v>0</v>
      </c>
      <c r="EL6" s="20">
        <f t="shared" si="14"/>
        <v>0</v>
      </c>
      <c r="EM6" s="21">
        <f t="shared" si="14"/>
        <v>0.01</v>
      </c>
      <c r="EN6" s="20">
        <f t="shared" si="14"/>
        <v>0</v>
      </c>
      <c r="EO6" s="20" t="str">
        <f>IF(EO7="","",IF(EO7="-","【-】","【"&amp;SUBSTITUTE(TEXT(EO7,"#,##0.00"),"-","△")&amp;"】"))</f>
        <v>【0.00】</v>
      </c>
    </row>
    <row r="7" spans="1:145" s="22" customFormat="1" x14ac:dyDescent="0.15">
      <c r="A7" s="14"/>
      <c r="B7" s="23">
        <v>2023</v>
      </c>
      <c r="C7" s="23">
        <v>302066</v>
      </c>
      <c r="D7" s="23">
        <v>47</v>
      </c>
      <c r="E7" s="23">
        <v>17</v>
      </c>
      <c r="F7" s="23">
        <v>6</v>
      </c>
      <c r="G7" s="23">
        <v>0</v>
      </c>
      <c r="H7" s="23" t="s">
        <v>99</v>
      </c>
      <c r="I7" s="23" t="s">
        <v>100</v>
      </c>
      <c r="J7" s="23" t="s">
        <v>101</v>
      </c>
      <c r="K7" s="23" t="s">
        <v>102</v>
      </c>
      <c r="L7" s="23" t="s">
        <v>103</v>
      </c>
      <c r="M7" s="23" t="s">
        <v>104</v>
      </c>
      <c r="N7" s="24" t="s">
        <v>105</v>
      </c>
      <c r="O7" s="24" t="s">
        <v>106</v>
      </c>
      <c r="P7" s="24">
        <v>2.63</v>
      </c>
      <c r="Q7" s="24">
        <v>100</v>
      </c>
      <c r="R7" s="24">
        <v>3850</v>
      </c>
      <c r="S7" s="24">
        <v>68448</v>
      </c>
      <c r="T7" s="24">
        <v>1026.9100000000001</v>
      </c>
      <c r="U7" s="24">
        <v>66.650000000000006</v>
      </c>
      <c r="V7" s="24">
        <v>1786</v>
      </c>
      <c r="W7" s="24">
        <v>1.01</v>
      </c>
      <c r="X7" s="24">
        <v>1768.32</v>
      </c>
      <c r="Y7" s="24">
        <v>100.65</v>
      </c>
      <c r="Z7" s="24">
        <v>100</v>
      </c>
      <c r="AA7" s="24">
        <v>100.08</v>
      </c>
      <c r="AB7" s="24">
        <v>96.74</v>
      </c>
      <c r="AC7" s="24">
        <v>94.56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1864.29</v>
      </c>
      <c r="BL7" s="24">
        <v>1867.86</v>
      </c>
      <c r="BM7" s="24">
        <v>1786.64</v>
      </c>
      <c r="BN7" s="24">
        <v>1278.54</v>
      </c>
      <c r="BO7" s="24">
        <v>1149.7</v>
      </c>
      <c r="BP7" s="24">
        <v>1069.8900000000001</v>
      </c>
      <c r="BQ7" s="24">
        <v>51.63</v>
      </c>
      <c r="BR7" s="24">
        <v>70.819999999999993</v>
      </c>
      <c r="BS7" s="24">
        <v>68.400000000000006</v>
      </c>
      <c r="BT7" s="24">
        <v>58.35</v>
      </c>
      <c r="BU7" s="24">
        <v>52.53</v>
      </c>
      <c r="BV7" s="24">
        <v>51.32</v>
      </c>
      <c r="BW7" s="24">
        <v>46.93</v>
      </c>
      <c r="BX7" s="24">
        <v>46.93</v>
      </c>
      <c r="BY7" s="24">
        <v>38.74</v>
      </c>
      <c r="BZ7" s="24">
        <v>35.96</v>
      </c>
      <c r="CA7" s="24">
        <v>39.89</v>
      </c>
      <c r="CB7" s="24">
        <v>338.52</v>
      </c>
      <c r="CC7" s="24">
        <v>261.27</v>
      </c>
      <c r="CD7" s="24">
        <v>280.56</v>
      </c>
      <c r="CE7" s="24">
        <v>356.5</v>
      </c>
      <c r="CF7" s="24">
        <v>377.07</v>
      </c>
      <c r="CG7" s="24">
        <v>329.91</v>
      </c>
      <c r="CH7" s="24">
        <v>346.96</v>
      </c>
      <c r="CI7" s="24">
        <v>345.6</v>
      </c>
      <c r="CJ7" s="24">
        <v>456.72</v>
      </c>
      <c r="CK7" s="24">
        <v>481.96</v>
      </c>
      <c r="CL7" s="24">
        <v>426.52</v>
      </c>
      <c r="CM7" s="24">
        <v>33.92</v>
      </c>
      <c r="CN7" s="24">
        <v>32.75</v>
      </c>
      <c r="CO7" s="24">
        <v>31.87</v>
      </c>
      <c r="CP7" s="24">
        <v>29.82</v>
      </c>
      <c r="CQ7" s="24">
        <v>28.95</v>
      </c>
      <c r="CR7" s="24">
        <v>26.7</v>
      </c>
      <c r="CS7" s="24">
        <v>29.12</v>
      </c>
      <c r="CT7" s="24">
        <v>29.1</v>
      </c>
      <c r="CU7" s="24">
        <v>26.22</v>
      </c>
      <c r="CV7" s="24">
        <v>26.12</v>
      </c>
      <c r="CW7" s="24">
        <v>28.16</v>
      </c>
      <c r="CX7" s="24">
        <v>61.09</v>
      </c>
      <c r="CY7" s="24">
        <v>60.97</v>
      </c>
      <c r="CZ7" s="24">
        <v>61.96</v>
      </c>
      <c r="DA7" s="24">
        <v>62.05</v>
      </c>
      <c r="DB7" s="24">
        <v>63.16</v>
      </c>
      <c r="DC7" s="24">
        <v>66.459999999999994</v>
      </c>
      <c r="DD7" s="24">
        <v>64.42</v>
      </c>
      <c r="DE7" s="24">
        <v>63.84</v>
      </c>
      <c r="DF7" s="24">
        <v>78.03</v>
      </c>
      <c r="DG7" s="24">
        <v>78.55</v>
      </c>
      <c r="DH7" s="24">
        <v>80.73</v>
      </c>
      <c r="DI7" s="24"/>
      <c r="DJ7" s="24"/>
      <c r="DK7" s="24"/>
      <c r="DL7" s="24"/>
      <c r="DM7" s="24"/>
      <c r="DN7" s="24"/>
      <c r="DO7" s="24"/>
      <c r="DP7" s="24"/>
      <c r="DQ7" s="24"/>
      <c r="DR7" s="24"/>
      <c r="DS7" s="24"/>
      <c r="DT7" s="24"/>
      <c r="DU7" s="24"/>
      <c r="DV7" s="24"/>
      <c r="DW7" s="24"/>
      <c r="DX7" s="24"/>
      <c r="DY7" s="24"/>
      <c r="DZ7" s="24"/>
      <c r="EA7" s="24"/>
      <c r="EB7" s="24"/>
      <c r="EC7" s="24"/>
      <c r="ED7" s="24"/>
      <c r="EE7" s="24">
        <v>0.28999999999999998</v>
      </c>
      <c r="EF7" s="24">
        <v>0</v>
      </c>
      <c r="EG7" s="24">
        <v>0</v>
      </c>
      <c r="EH7" s="24">
        <v>0</v>
      </c>
      <c r="EI7" s="24">
        <v>0</v>
      </c>
      <c r="EJ7" s="24">
        <v>0.04</v>
      </c>
      <c r="EK7" s="24">
        <v>0</v>
      </c>
      <c r="EL7" s="24">
        <v>0</v>
      </c>
      <c r="EM7" s="24">
        <v>0.01</v>
      </c>
      <c r="EN7" s="24">
        <v>0</v>
      </c>
      <c r="EO7" s="24">
        <v>0</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116</v>
      </c>
      <c r="E13" t="s">
        <v>116</v>
      </c>
      <c r="F13" t="s">
        <v>115</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寒川 東次郎</cp:lastModifiedBy>
  <dcterms:modified xsi:type="dcterms:W3CDTF">2025-02-07T07:32:47Z</dcterms:modified>
</cp:coreProperties>
</file>