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0.21\tanabelg\070200環境課\02_生活排水係\01庶務\03各種生活排水関係書\各種生活排水関係書\R7\R7_庁内調査\R8.1.18_【2_2〆】公営企業に係る経営比較分析表（令和６年度決算）の分析等について\回答\▲提出\"/>
    </mc:Choice>
  </mc:AlternateContent>
  <xr:revisionPtr revIDLastSave="0" documentId="13_ncr:1_{F7DAACFF-8D48-4009-9A27-EE7430F6196D}" xr6:coauthVersionLast="36" xr6:coauthVersionMax="36" xr10:uidLastSave="{00000000-0000-0000-0000-000000000000}"/>
  <workbookProtection workbookAlgorithmName="SHA-512" workbookHashValue="yP3bJ9174AVbH/VrIPzHuAA1v5mufZkStNB51ApZr7J7f3al+XjCpupDa+r05lUVkDP872JnYND4pQcFFpQcdg==" workbookSaltValue="urcV6C9zZST1XN2NjVqL4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E85" i="4"/>
  <c r="BB10" i="4"/>
  <c r="AT10" i="4"/>
  <c r="P10"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<sst xmlns="http://schemas.openxmlformats.org/spreadsheetml/2006/main" count="231" uniqueCount="116">
  <si>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</si>
  <si>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</si>
  <si>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</si>
  <si>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</si>
  <si>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</si>
  <si>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</si>
  <si>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</si>
  <si>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</si>
  <si>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</si>
  <si>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</si>
  <si>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</si>
  <si>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</si>
  <si>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</si>
  <si>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</si>
  <si>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</si>
  <si>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</si>
  <si>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</si>
  <si>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</si>
  <si>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</si>
  <si>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</si>
  <si>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</si>
  <si>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</si>
  <si>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</si>
  <si>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</si>
  <si>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</si>
  <si>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</si>
  <si>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</si>
  <si>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</si>
  <si>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</si>
  <si>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</si>
  <si>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</si>
  <si>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</si>
  <si>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</si>
  <si>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</si>
  <si>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</si>
  <si>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</si>
  <si>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</si>
  <si>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</si>
  <si>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</si>
  <si>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</si>
  <si>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</si>
  <si>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</si>
  <si>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</si>
  <si>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</si>
  <si>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</si>
  <si>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</si>
  <si>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</si>
  <si>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</si>
  <si>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</si>
  <si>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</si>
  <si>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</si>
  <si>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</si>
  <si>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</si>
  <si>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</si>
  <si>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</si>
  <si>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</si>
  <si>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</si>
  <si>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</si>
  <si>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</si>
  <si>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</si>
  <si>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</si>
  <si>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</si>
  <si>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</si>
  <si>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</si>
  <si>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</si>
  <si>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</si>
  <si>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</si>
  <si>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</si>
  <si>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</si>
  <si>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</si>
  <si>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</si>
  <si>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</si>
  <si>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</si>
  <si>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</si>
  <si>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</si>
  <si>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</si>
  <si>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</si>
  <si>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</si>
  <si>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</si>
  <si>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</si>
  <si>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</si>
  <si>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</si>
  <si>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</si>
  <si>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</si>
  <si>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</si>
  <si>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</si>
  <si>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</si>
  <si>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</si>
  <si>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</si>
  <si>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</si>
  <si>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</si>
  <si>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</si>
  <si>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</si>
  <si>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</si>
  <si>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</si>
  <si>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</si>
  <si>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</si>
  <si>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</si>
  <si>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</si>
  <si>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</si>
  <si>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</si>
  <si>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</si>
  <si>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</si>
  <si>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</si>
  <si>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</si>
  <si>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</si>
  <si>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</si>
  <si>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</si>
  <si>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</si>
  <si>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</si>
  <si>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</si>
  <si>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</si>
  <si>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</si>
  <si>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
　今後、経営改善に向け施設維持管理経費の更なる節減や、計画的な施設改修等に努めてまいります。
　汚水処理原価は、類似団体より高い数値となっているため、接続率の向上や有収水量の増加に努め、汚水処理原価の改善に努めてまいります。
　施設利用率は、年々類似団体の平均値に近づいている傾向があります。施設が整備されている地域は観光地であるため、施設建設当時は観光シーズンの最大稼働を見込んでの設計をしておりますが、高齢化に伴う宿泊業の廃業等による利用状況の変化や、観光客数の変動があるものの、施設利用率は若干増加しております。</t>
    <rPh sb="235" eb="237">
      <t>ネンネン</t>
    </rPh>
    <rPh sb="242" eb="245">
      <t>ヘイキンチ</t>
    </rPh>
    <rPh sb="246" eb="247">
      <t>チカ</t>
    </rPh>
    <rPh sb="252" eb="254">
      <t>ケイコウ</t>
    </rPh>
    <phoneticPr fontId="4"/>
  </si>
  <si>
    <t xml:space="preserve">  供用開始から23年～29年が経過しており、改修等が必要な時期となってきております。今後老朽化により発生する改修経費も想定した計画的な老朽化対策に取り組んでまいります。</t>
    <phoneticPr fontId="4"/>
  </si>
  <si>
    <t>　本市の特定環境保全公共下水道は、平成17年度の市町村合併以前から旧本宮町・旧龍神村において、温泉観光地の浄化を目的に、地域を限定した比較的小規模な下水道として事業を行っており、会計については、令和２年４月１日より、地方公営企業法の一部を適用し、公営企業会計へ移行して事業運営をしております。
　令和６年度は、使用料収入が若干増加しておりますが、有収水量も増加しているため、経費回収率が若干減少しています。
　人口増加の期待は薄く、高齢化もより進むことが予想されるため、今後大幅な収入の増加は難しいと考えられますが、接続促進の啓発を続けるとともに、計画的かつ効率的な施設の維持管理を行い、地域の生活環境の向上を図り、経営の安定化に努めてまいります。</t>
    <rPh sb="80" eb="82">
      <t>ジギョウ</t>
    </rPh>
    <rPh sb="83" eb="84">
      <t>オコナ</t>
    </rPh>
    <rPh sb="89" eb="91">
      <t>カイケイ</t>
    </rPh>
    <rPh sb="108" eb="110">
      <t>チホウ</t>
    </rPh>
    <rPh sb="134" eb="138">
      <t>ジギョウウンエイ</t>
    </rPh>
    <rPh sb="159" eb="161">
      <t>レイワ</t>
    </rPh>
    <rPh sb="162" eb="164">
      <t>ネンド</t>
    </rPh>
    <rPh sb="173" eb="177">
      <t>ユウシュウスイリョウ</t>
    </rPh>
    <rPh sb="178" eb="180">
      <t>ゾウカ</t>
    </rPh>
    <rPh sb="189" eb="191">
      <t>ジャッカン</t>
    </rPh>
    <rPh sb="198" eb="199">
      <t>リツ</t>
    </rPh>
    <rPh sb="204" eb="206">
      <t>ジャッカン</t>
    </rPh>
    <rPh sb="206" eb="208">
      <t>ジョウショウ</t>
    </rPh>
    <rPh sb="224" eb="226">
      <t>キタイ</t>
    </rPh>
    <rPh sb="227" eb="228">
      <t>ウス</t>
    </rPh>
    <rPh sb="241" eb="243">
      <t>ヨソウ</t>
    </rPh>
    <rPh sb="280" eb="28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</si>
</sst>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F-4B99-AAFB-2DDCEF2B6D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A9AF-4B99-AAFB-2DDCEF2B6D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26.35</c:v>
                </c:pt>
                <c:pt idx="1">
                  <c:v>33.909999999999997</c:v>
                </c:pt>
                <c:pt idx="2">
                  <c:v>36.35</c:v>
                </c:pt>
                <c:pt idx="3">
                  <c:v>42</c:v>
                </c:pt>
                <c:pt idx="4">
                  <c:v>42.09</c:v>
                </c:pt>
              </c:numCache>
            </c:numRef>
          </c:val>
          <c:extLst>
            <c:ext xmlns:c16="http://schemas.microsoft.com/office/drawing/2014/chart" uri="{C3380CC4-5D6E-409C-BE32-E72D297353CC}">
              <c16:uniqueId val="{00000000-CEE5-473E-B1A0-512478D3F0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EE5-473E-B1A0-512478D3F0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86.14</c:v>
                </c:pt>
                <c:pt idx="1">
                  <c:v>86</c:v>
                </c:pt>
                <c:pt idx="2">
                  <c:v>84.95</c:v>
                </c:pt>
                <c:pt idx="3">
                  <c:v>83.53</c:v>
                </c:pt>
                <c:pt idx="4">
                  <c:v>83.91</c:v>
                </c:pt>
              </c:numCache>
            </c:numRef>
          </c:val>
          <c:extLst>
            <c:ext xmlns:c16="http://schemas.microsoft.com/office/drawing/2014/chart" uri="{C3380CC4-5D6E-409C-BE32-E72D297353CC}">
              <c16:uniqueId val="{00000000-19F7-435B-89A1-69EA0AD0D0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9F7-435B-89A1-69EA0AD0D0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116.21</c:v>
                </c:pt>
                <c:pt idx="1">
                  <c:v>117.43</c:v>
                </c:pt>
                <c:pt idx="2">
                  <c:v>119.66</c:v>
                </c:pt>
                <c:pt idx="3">
                  <c:v>117.4</c:v>
                </c:pt>
                <c:pt idx="4">
                  <c:v>113.3</c:v>
                </c:pt>
              </c:numCache>
            </c:numRef>
          </c:val>
          <c:extLst>
            <c:ext xmlns:c16="http://schemas.microsoft.com/office/drawing/2014/chart" uri="{C3380CC4-5D6E-409C-BE32-E72D297353CC}">
              <c16:uniqueId val="{00000000-EDC3-4C43-8AA2-F5BFB12156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DC3-4C43-8AA2-F5BFB12156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c:v>
                </c:pt>
                <c:pt idx="1">
                  <c:v>7.21</c:v>
                </c:pt>
                <c:pt idx="2">
                  <c:v>10.41</c:v>
                </c:pt>
                <c:pt idx="3">
                  <c:v>13.4</c:v>
                </c:pt>
                <c:pt idx="4">
                  <c:v>16.52</c:v>
                </c:pt>
              </c:numCache>
            </c:numRef>
          </c:val>
          <c:extLst>
            <c:ext xmlns:c16="http://schemas.microsoft.com/office/drawing/2014/chart" uri="{C3380CC4-5D6E-409C-BE32-E72D297353CC}">
              <c16:uniqueId val="{00000000-88E2-47ED-AFBC-B90CA83802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8E2-47ED-AFBC-B90CA83802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13-455D-B90C-7C516395FA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213-455D-B90C-7C516395FA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B2-4229-AC4C-8E30A94A51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DB2-4229-AC4C-8E30A94A51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29.36</c:v>
                </c:pt>
                <c:pt idx="1">
                  <c:v>27.41</c:v>
                </c:pt>
                <c:pt idx="2">
                  <c:v>21.75</c:v>
                </c:pt>
                <c:pt idx="3">
                  <c:v>22.02</c:v>
                </c:pt>
                <c:pt idx="4">
                  <c:v>42.72</c:v>
                </c:pt>
              </c:numCache>
            </c:numRef>
          </c:val>
          <c:extLst>
            <c:ext xmlns:c16="http://schemas.microsoft.com/office/drawing/2014/chart" uri="{C3380CC4-5D6E-409C-BE32-E72D297353CC}">
              <c16:uniqueId val="{00000000-2708-49D7-9101-72E21C2B4B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708-49D7-9101-72E21C2B4B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1320.58</c:v>
                </c:pt>
                <c:pt idx="1">
                  <c:v>1367.01</c:v>
                </c:pt>
                <c:pt idx="2">
                  <c:v>1155.21</c:v>
                </c:pt>
                <c:pt idx="3">
                  <c:v>971.89</c:v>
                </c:pt>
                <c:pt idx="4">
                  <c:v>826.75</c:v>
                </c:pt>
              </c:numCache>
            </c:numRef>
          </c:val>
          <c:extLst>
            <c:ext xmlns:c16="http://schemas.microsoft.com/office/drawing/2014/chart" uri="{C3380CC4-5D6E-409C-BE32-E72D297353CC}">
              <c16:uniqueId val="{00000000-1740-4F9E-BFCA-F484A847B1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740-4F9E-BFCA-F484A847B1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43.86</c:v>
                </c:pt>
                <c:pt idx="1">
                  <c:v>37.35</c:v>
                </c:pt>
                <c:pt idx="2">
                  <c:v>39.090000000000003</c:v>
                </c:pt>
                <c:pt idx="3">
                  <c:v>40.950000000000003</c:v>
                </c:pt>
                <c:pt idx="4">
                  <c:v>39.69</c:v>
                </c:pt>
              </c:numCache>
            </c:numRef>
          </c:val>
          <c:extLst>
            <c:ext xmlns:c16="http://schemas.microsoft.com/office/drawing/2014/chart" uri="{C3380CC4-5D6E-409C-BE32-E72D297353CC}">
              <c16:uniqueId val="{00000000-ADB1-400B-8597-7F3915A818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DB1-400B-8597-7F3915A818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398.53</c:v>
                </c:pt>
                <c:pt idx="1">
                  <c:v>432.4</c:v>
                </c:pt>
                <c:pt idx="2">
                  <c:v>374.41</c:v>
                </c:pt>
                <c:pt idx="3">
                  <c:v>370.73</c:v>
                </c:pt>
                <c:pt idx="4">
                  <c:v>363.46</c:v>
                </c:pt>
              </c:numCache>
            </c:numRef>
          </c:val>
          <c:extLst>
            <c:ext xmlns:c16="http://schemas.microsoft.com/office/drawing/2014/chart" uri="{C3380CC4-5D6E-409C-BE32-E72D297353CC}">
              <c16:uniqueId val="{00000000-47B5-4721-B057-ADD1D16DE3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7B5-4721-B057-ADD1D16DE3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Z5" sqref="Z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田辺市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67316</v>
      </c>
      <c r="AM8" s="44"/>
      <c r="AN8" s="44"/>
      <c r="AO8" s="44"/>
      <c r="AP8" s="44"/>
      <c r="AQ8" s="44"/>
      <c r="AR8" s="44"/>
      <c r="AS8" s="44"/>
      <c r="AT8" s="45">
        <f>データ!T6</f>
        <v>1026.8900000000001</v>
      </c>
      <c r="AU8" s="45"/>
      <c r="AV8" s="45"/>
      <c r="AW8" s="45"/>
      <c r="AX8" s="45"/>
      <c r="AY8" s="45"/>
      <c r="AZ8" s="45"/>
      <c r="BA8" s="45"/>
      <c r="BB8" s="45">
        <f>データ!U6</f>
        <v>65.55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86.66</v>
      </c>
      <c r="J10" s="45"/>
      <c r="K10" s="45"/>
      <c r="L10" s="45"/>
      <c r="M10" s="45"/>
      <c r="N10" s="45"/>
      <c r="O10" s="45"/>
      <c r="P10" s="45">
        <f>データ!P6</f>
        <v>0.13</v>
      </c>
      <c r="Q10" s="45"/>
      <c r="R10" s="45"/>
      <c r="S10" s="45"/>
      <c r="T10" s="45"/>
      <c r="U10" s="45"/>
      <c r="V10" s="45"/>
      <c r="W10" s="45">
        <f>データ!Q6</f>
        <v>47.96</v>
      </c>
      <c r="X10" s="45"/>
      <c r="Y10" s="45"/>
      <c r="Z10" s="45"/>
      <c r="AA10" s="45"/>
      <c r="AB10" s="45"/>
      <c r="AC10" s="45"/>
      <c r="AD10" s="44">
        <f>データ!R6</f>
        <v>4610</v>
      </c>
      <c r="AE10" s="44"/>
      <c r="AF10" s="44"/>
      <c r="AG10" s="44"/>
      <c r="AH10" s="44"/>
      <c r="AI10" s="44"/>
      <c r="AJ10" s="44"/>
      <c r="AK10" s="2"/>
      <c r="AL10" s="44">
        <f>データ!V6</f>
        <v>87</v>
      </c>
      <c r="AM10" s="44"/>
      <c r="AN10" s="44"/>
      <c r="AO10" s="44"/>
      <c r="AP10" s="44"/>
      <c r="AQ10" s="44"/>
      <c r="AR10" s="44"/>
      <c r="AS10" s="44"/>
      <c r="AT10" s="45">
        <f>データ!W6</f>
        <v>0.13</v>
      </c>
      <c r="AU10" s="45"/>
      <c r="AV10" s="45"/>
      <c r="AW10" s="45"/>
      <c r="AX10" s="45"/>
      <c r="AY10" s="45"/>
      <c r="AZ10" s="45"/>
      <c r="BA10" s="45"/>
      <c r="BB10" s="45">
        <f>データ!X6</f>
        <v>669.23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6j7a+F4hxBIE3LjZfq1nMEsxjVpk7DfIBTgcPs3BFj8M4pIPgI74Tt1MfGdEan73SjTOdIUezoSwXn1fWmnOQ==" saltValue="tWHf9qxGYs5Bpel/sQjg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302066</v>
      </c>
      <c r="D6" s="19">
        <f t="shared" si="3"/>
        <v>46</v>
      </c>
      <c r="E6" s="19">
        <f t="shared" si="3"/>
        <v>17</v>
      </c>
      <c r="F6" s="19">
        <f t="shared" si="3"/>
        <v>4</v>
      </c>
      <c r="G6" s="19">
        <f t="shared" si="3"/>
        <v>0</v>
      </c>
      <c r="H6" s="19" t="str">
        <f t="shared" si="3"/>
        <v>和歌山県　田辺市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86.66</v>
      </c>
      <c r="P6" s="20">
        <f t="shared" si="3"/>
        <v>0.13</v>
      </c>
      <c r="Q6" s="20">
        <f t="shared" si="3"/>
        <v>47.96</v>
      </c>
      <c r="R6" s="20">
        <f t="shared" si="3"/>
        <v>4610</v>
      </c>
      <c r="S6" s="20">
        <f t="shared" si="3"/>
        <v>67316</v>
      </c>
      <c r="T6" s="20">
        <f t="shared" si="3"/>
        <v>1026.8900000000001</v>
      </c>
      <c r="U6" s="20">
        <f t="shared" si="3"/>
        <v>65.55</v>
      </c>
      <c r="V6" s="20">
        <f t="shared" si="3"/>
        <v>87</v>
      </c>
      <c r="W6" s="20">
        <f t="shared" si="3"/>
        <v>0.13</v>
      </c>
      <c r="X6" s="20">
        <f t="shared" si="3"/>
        <v>669.23</v>
      </c>
      <c r="Y6" s="21">
        <f>IF(Y7="",NA(),Y7)</f>
        <v>116.21</v>
      </c>
      <c r="Z6" s="21">
        <f t="shared" ref="Z6:AH6" si="4">IF(Z7="",NA(),Z7)</f>
        <v>117.43</v>
      </c>
      <c r="AA6" s="21">
        <f t="shared" si="4"/>
        <v>119.66</v>
      </c>
      <c r="AB6" s="21">
        <f t="shared" si="4"/>
        <v>117.4</v>
      </c>
      <c r="AC6" s="21">
        <f t="shared" si="4"/>
        <v>113.3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29.36</v>
      </c>
      <c r="AV6" s="21">
        <f t="shared" ref="AV6:BD6" si="6">IF(AV7="",NA(),AV7)</f>
        <v>27.41</v>
      </c>
      <c r="AW6" s="21">
        <f t="shared" si="6"/>
        <v>21.75</v>
      </c>
      <c r="AX6" s="21">
        <f t="shared" si="6"/>
        <v>22.02</v>
      </c>
      <c r="AY6" s="21">
        <f t="shared" si="6"/>
        <v>42.72</v>
      </c>
      <c r="AZ6" s="21">
        <f t="shared" si="6"/>
        <v>44.24</v>
      </c>
      <c r="BA6" s="21">
        <f t="shared" si="6"/>
        <v>43.07</v>
      </c>
      <c r="BB6" s="21">
        <f t="shared" si="6"/>
        <v>45.42</v>
      </c>
      <c r="BC6" s="21">
        <f t="shared" si="6"/>
        <v>50.63</v>
      </c>
      <c r="BD6" s="21">
        <f t="shared" si="6"/>
        <v>53.28</v>
      </c>
      <c r="BE6" s="20" t="str">
        <f>IF(BE7="","",IF(BE7="-","【-】","【"&amp;SUBSTITUTE(TEXT(BE7,"#,##0.00"),"-","△")&amp;"】"))</f>
        <v>【50.90】</v>
      </c>
      <c r="BF6" s="21">
        <f>IF(BF7="",NA(),BF7)</f>
        <v>1320.58</v>
      </c>
      <c r="BG6" s="21">
        <f t="shared" ref="BG6:BO6" si="7">IF(BG7="",NA(),BG7)</f>
        <v>1367.01</v>
      </c>
      <c r="BH6" s="21">
        <f t="shared" si="7"/>
        <v>1155.21</v>
      </c>
      <c r="BI6" s="21">
        <f t="shared" si="7"/>
        <v>971.89</v>
      </c>
      <c r="BJ6" s="21">
        <f t="shared" si="7"/>
        <v>826.75</v>
      </c>
      <c r="BK6" s="21">
        <f t="shared" si="7"/>
        <v>1258.43</v>
      </c>
      <c r="BL6" s="21">
        <f t="shared" si="7"/>
        <v>1163.75</v>
      </c>
      <c r="BM6" s="21">
        <f t="shared" si="7"/>
        <v>1195.47</v>
      </c>
      <c r="BN6" s="21">
        <f t="shared" si="7"/>
        <v>1168.69</v>
      </c>
      <c r="BO6" s="21">
        <f t="shared" si="7"/>
        <v>1142.44</v>
      </c>
      <c r="BP6" s="20" t="str">
        <f>IF(BP7="","",IF(BP7="-","【-】","【"&amp;SUBSTITUTE(TEXT(BP7,"#,##0.00"),"-","△")&amp;"】"))</f>
        <v>【1,099.15】</v>
      </c>
      <c r="BQ6" s="21">
        <f>IF(BQ7="",NA(),BQ7)</f>
        <v>43.86</v>
      </c>
      <c r="BR6" s="21">
        <f t="shared" ref="BR6:BZ6" si="8">IF(BR7="",NA(),BR7)</f>
        <v>37.35</v>
      </c>
      <c r="BS6" s="21">
        <f t="shared" si="8"/>
        <v>39.090000000000003</v>
      </c>
      <c r="BT6" s="21">
        <f t="shared" si="8"/>
        <v>40.950000000000003</v>
      </c>
      <c r="BU6" s="21">
        <f t="shared" si="8"/>
        <v>39.69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398.53</v>
      </c>
      <c r="CC6" s="21">
        <f t="shared" ref="CC6:CK6" si="9">IF(CC7="",NA(),CC7)</f>
        <v>432.4</v>
      </c>
      <c r="CD6" s="21">
        <f t="shared" si="9"/>
        <v>374.41</v>
      </c>
      <c r="CE6" s="21">
        <f t="shared" si="9"/>
        <v>370.73</v>
      </c>
      <c r="CF6" s="21">
        <f t="shared" si="9"/>
        <v>363.46</v>
      </c>
      <c r="CG6" s="21">
        <f t="shared" si="9"/>
        <v>224.88</v>
      </c>
      <c r="CH6" s="21">
        <f t="shared" si="9"/>
        <v>228.64</v>
      </c>
      <c r="CI6" s="21">
        <f t="shared" si="9"/>
        <v>239.46</v>
      </c>
      <c r="CJ6" s="21">
        <f t="shared" si="9"/>
        <v>233.15</v>
      </c>
      <c r="CK6" s="21">
        <f t="shared" si="9"/>
        <v>252.17</v>
      </c>
      <c r="CL6" s="20" t="str">
        <f>IF(CL7="","",IF(CL7="-","【-】","【"&amp;SUBSTITUTE(TEXT(CL7,"#,##0.00"),"-","△")&amp;"】"))</f>
        <v>【225.78】</v>
      </c>
      <c r="CM6" s="21">
        <f>IF(CM7="",NA(),CM7)</f>
        <v>26.35</v>
      </c>
      <c r="CN6" s="21">
        <f t="shared" ref="CN6:CV6" si="10">IF(CN7="",NA(),CN7)</f>
        <v>33.909999999999997</v>
      </c>
      <c r="CO6" s="21">
        <f t="shared" si="10"/>
        <v>36.35</v>
      </c>
      <c r="CP6" s="21">
        <f t="shared" si="10"/>
        <v>42</v>
      </c>
      <c r="CQ6" s="21">
        <f t="shared" si="10"/>
        <v>42.09</v>
      </c>
      <c r="CR6" s="21">
        <f t="shared" si="10"/>
        <v>42.4</v>
      </c>
      <c r="CS6" s="21">
        <f t="shared" si="10"/>
        <v>42.28</v>
      </c>
      <c r="CT6" s="21">
        <f t="shared" si="10"/>
        <v>41.06</v>
      </c>
      <c r="CU6" s="21">
        <f t="shared" si="10"/>
        <v>42.09</v>
      </c>
      <c r="CV6" s="21">
        <f t="shared" si="10"/>
        <v>42.15</v>
      </c>
      <c r="CW6" s="20" t="str">
        <f>IF(CW7="","",IF(CW7="-","【-】","【"&amp;SUBSTITUTE(TEXT(CW7,"#,##0.00"),"-","△")&amp;"】"))</f>
        <v>【43.17】</v>
      </c>
      <c r="CX6" s="21">
        <f>IF(CX7="",NA(),CX7)</f>
        <v>86.14</v>
      </c>
      <c r="CY6" s="21">
        <f t="shared" ref="CY6:DG6" si="11">IF(CY7="",NA(),CY7)</f>
        <v>86</v>
      </c>
      <c r="CZ6" s="21">
        <f t="shared" si="11"/>
        <v>84.95</v>
      </c>
      <c r="DA6" s="21">
        <f t="shared" si="11"/>
        <v>83.53</v>
      </c>
      <c r="DB6" s="21">
        <f t="shared" si="11"/>
        <v>83.91</v>
      </c>
      <c r="DC6" s="21">
        <f t="shared" si="11"/>
        <v>84.19</v>
      </c>
      <c r="DD6" s="21">
        <f t="shared" si="11"/>
        <v>84.34</v>
      </c>
      <c r="DE6" s="21">
        <f t="shared" si="11"/>
        <v>84.34</v>
      </c>
      <c r="DF6" s="21">
        <f t="shared" si="11"/>
        <v>84.73</v>
      </c>
      <c r="DG6" s="21">
        <f t="shared" si="11"/>
        <v>84.21</v>
      </c>
      <c r="DH6" s="20" t="str">
        <f>IF(DH7="","",IF(DH7="-","【-】","【"&amp;SUBSTITUTE(TEXT(DH7,"#,##0.00"),"-","△")&amp;"】"))</f>
        <v>【86.31】</v>
      </c>
      <c r="DI6" s="21">
        <f>IF(DI7="",NA(),DI7)</f>
        <v>3.6</v>
      </c>
      <c r="DJ6" s="21">
        <f t="shared" ref="DJ6:DR6" si="12">IF(DJ7="",NA(),DJ7)</f>
        <v>7.21</v>
      </c>
      <c r="DK6" s="21">
        <f t="shared" si="12"/>
        <v>10.41</v>
      </c>
      <c r="DL6" s="21">
        <f t="shared" si="12"/>
        <v>13.4</v>
      </c>
      <c r="DM6" s="21">
        <f t="shared" si="12"/>
        <v>16.52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302066</v>
      </c>
      <c r="D7" s="23">
        <v>46</v>
      </c>
      <c r="E7" s="23">
        <v>17</v>
      </c>
      <c r="F7" s="23">
        <v>4</v>
      </c>
      <c r="G7" s="23">
        <v>0</v>
      </c>
      <c r="H7" s="23" t="s">
        <v>96</v>
      </c>
      <c r="I7" s="23" t="s">
        <v>97</v>
      </c>
      <c r="J7" s="23" t="s">
        <v>98</v>
      </c>
      <c r="K7" s="23" t="s">
        <v>99</v>
      </c>
      <c r="L7" s="23" t="s">
        <v>100</v>
      </c>
      <c r="M7" s="23" t="s">
        <v>101</v>
      </c>
      <c r="N7" s="24" t="s">
        <v>102</v>
      </c>
      <c r="O7" s="24">
        <v>86.66</v>
      </c>
      <c r="P7" s="24">
        <v>0.13</v>
      </c>
      <c r="Q7" s="24">
        <v>47.96</v>
      </c>
      <c r="R7" s="24">
        <v>4610</v>
      </c>
      <c r="S7" s="24">
        <v>67316</v>
      </c>
      <c r="T7" s="24">
        <v>1026.8900000000001</v>
      </c>
      <c r="U7" s="24">
        <v>65.55</v>
      </c>
      <c r="V7" s="24">
        <v>87</v>
      </c>
      <c r="W7" s="24">
        <v>0.13</v>
      </c>
      <c r="X7" s="24">
        <v>669.23</v>
      </c>
      <c r="Y7" s="24">
        <v>116.21</v>
      </c>
      <c r="Z7" s="24">
        <v>117.43</v>
      </c>
      <c r="AA7" s="24">
        <v>119.66</v>
      </c>
      <c r="AB7" s="24">
        <v>117.4</v>
      </c>
      <c r="AC7" s="24">
        <v>113.3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29.36</v>
      </c>
      <c r="AV7" s="24">
        <v>27.41</v>
      </c>
      <c r="AW7" s="24">
        <v>21.75</v>
      </c>
      <c r="AX7" s="24">
        <v>22.02</v>
      </c>
      <c r="AY7" s="24">
        <v>42.72</v>
      </c>
      <c r="AZ7" s="24">
        <v>44.24</v>
      </c>
      <c r="BA7" s="24">
        <v>43.07</v>
      </c>
      <c r="BB7" s="24">
        <v>45.42</v>
      </c>
      <c r="BC7" s="24">
        <v>50.63</v>
      </c>
      <c r="BD7" s="24">
        <v>53.28</v>
      </c>
      <c r="BE7" s="24">
        <v>50.9</v>
      </c>
      <c r="BF7" s="24">
        <v>1320.58</v>
      </c>
      <c r="BG7" s="24">
        <v>1367.01</v>
      </c>
      <c r="BH7" s="24">
        <v>1155.21</v>
      </c>
      <c r="BI7" s="24">
        <v>971.89</v>
      </c>
      <c r="BJ7" s="24">
        <v>826.75</v>
      </c>
      <c r="BK7" s="24">
        <v>1258.43</v>
      </c>
      <c r="BL7" s="24">
        <v>1163.75</v>
      </c>
      <c r="BM7" s="24">
        <v>1195.47</v>
      </c>
      <c r="BN7" s="24">
        <v>1168.69</v>
      </c>
      <c r="BO7" s="24">
        <v>1142.44</v>
      </c>
      <c r="BP7" s="24">
        <v>1099.1500000000001</v>
      </c>
      <c r="BQ7" s="24">
        <v>43.86</v>
      </c>
      <c r="BR7" s="24">
        <v>37.35</v>
      </c>
      <c r="BS7" s="24">
        <v>39.090000000000003</v>
      </c>
      <c r="BT7" s="24">
        <v>40.950000000000003</v>
      </c>
      <c r="BU7" s="24">
        <v>39.69</v>
      </c>
      <c r="BV7" s="24">
        <v>73.36</v>
      </c>
      <c r="BW7" s="24">
        <v>72.599999999999994</v>
      </c>
      <c r="BX7" s="24">
        <v>69.430000000000007</v>
      </c>
      <c r="BY7" s="24">
        <v>70.709999999999994</v>
      </c>
      <c r="BZ7" s="24">
        <v>66.63</v>
      </c>
      <c r="CA7" s="24">
        <v>72.92</v>
      </c>
      <c r="CB7" s="24">
        <v>398.53</v>
      </c>
      <c r="CC7" s="24">
        <v>432.4</v>
      </c>
      <c r="CD7" s="24">
        <v>374.41</v>
      </c>
      <c r="CE7" s="24">
        <v>370.73</v>
      </c>
      <c r="CF7" s="24">
        <v>363.46</v>
      </c>
      <c r="CG7" s="24">
        <v>224.88</v>
      </c>
      <c r="CH7" s="24">
        <v>228.64</v>
      </c>
      <c r="CI7" s="24">
        <v>239.46</v>
      </c>
      <c r="CJ7" s="24">
        <v>233.15</v>
      </c>
      <c r="CK7" s="24">
        <v>252.17</v>
      </c>
      <c r="CL7" s="24">
        <v>225.78</v>
      </c>
      <c r="CM7" s="24">
        <v>26.35</v>
      </c>
      <c r="CN7" s="24">
        <v>33.909999999999997</v>
      </c>
      <c r="CO7" s="24">
        <v>36.35</v>
      </c>
      <c r="CP7" s="24">
        <v>42</v>
      </c>
      <c r="CQ7" s="24">
        <v>42.09</v>
      </c>
      <c r="CR7" s="24">
        <v>42.4</v>
      </c>
      <c r="CS7" s="24">
        <v>42.28</v>
      </c>
      <c r="CT7" s="24">
        <v>41.06</v>
      </c>
      <c r="CU7" s="24">
        <v>42.09</v>
      </c>
      <c r="CV7" s="24">
        <v>42.15</v>
      </c>
      <c r="CW7" s="24">
        <v>43.17</v>
      </c>
      <c r="CX7" s="24">
        <v>86.14</v>
      </c>
      <c r="CY7" s="24">
        <v>86</v>
      </c>
      <c r="CZ7" s="24">
        <v>84.95</v>
      </c>
      <c r="DA7" s="24">
        <v>83.53</v>
      </c>
      <c r="DB7" s="24">
        <v>83.91</v>
      </c>
      <c r="DC7" s="24">
        <v>84.19</v>
      </c>
      <c r="DD7" s="24">
        <v>84.34</v>
      </c>
      <c r="DE7" s="24">
        <v>84.34</v>
      </c>
      <c r="DF7" s="24">
        <v>84.73</v>
      </c>
      <c r="DG7" s="24">
        <v>84.21</v>
      </c>
      <c r="DH7" s="24">
        <v>86.31</v>
      </c>
      <c r="DI7" s="24">
        <v>3.6</v>
      </c>
      <c r="DJ7" s="24">
        <v>7.21</v>
      </c>
      <c r="DK7" s="24">
        <v>10.41</v>
      </c>
      <c r="DL7" s="24">
        <v>13.4</v>
      </c>
      <c r="DM7" s="24">
        <v>16.52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2026-01-19T02:58:59Z</cp:lastPrinted>
  <dcterms:created xsi:type="dcterms:W3CDTF">2025-12-23T06:13:17Z</dcterms:created>
  <dcterms:modified xsi:type="dcterms:W3CDTF">2026-01-19T06:13:24Z</dcterms:modified>
  <cp:category/>
</cp:coreProperties>
</file>