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0.0.21\tanabelg\070200環境課\02_生活排水係\01庶務\03各種生活排水関係書\各種生活排水関係書\R7\R7_庁内調査\R8.1.18_【2_2〆】公営企業に係る経営比較分析表（令和６年度決算）の分析等について\回答\▲提出\"/>
    </mc:Choice>
  </mc:AlternateContent>
  <xr:revisionPtr revIDLastSave="0" documentId="13_ncr:1_{F787EE3A-9489-4B7E-8185-50EED3B21471}" xr6:coauthVersionLast="36" xr6:coauthVersionMax="36" xr10:uidLastSave="{00000000-0000-0000-0000-000000000000}"/>
  <workbookProtection workbookAlgorithmName="SHA-512" workbookHashValue="D5c8bb97ekt8ssYJLW9PJnBc3ika/2vgvhsEx4e7+f2teGg+8K1bQfkZb1mnoret/B8ztULrKwkQ1qPNb/+D4A==" workbookSaltValue="hWztIUYgPhIpmjfL4d+Qv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G85" i="4"/>
  <c r="I10"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<sst xmlns="http://schemas.openxmlformats.org/spreadsheetml/2006/main" count="319" uniqueCount="117">
  <si>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</si>
  <si>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</si>
  <si>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</si>
  <si>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</si>
  <si>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</si>
  <si>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</si>
  <si>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</si>
  <si>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</si>
  <si>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</si>
  <si>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</si>
  <si>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</si>
  <si>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</si>
  <si>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</si>
  <si>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</si>
  <si>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</si>
  <si>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</si>
  <si>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</si>
  <si>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</si>
  <si>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</si>
  <si>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</si>
  <si>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</si>
  <si>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</si>
  <si>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</si>
  <si>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</si>
  <si>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</si>
  <si>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</si>
  <si>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</si>
  <si>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</si>
  <si>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</si>
  <si>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</si>
  <si>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</si>
  <si>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</si>
  <si>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</si>
  <si>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</si>
  <si>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</si>
  <si>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</si>
  <si>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</si>
  <si>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</si>
  <si>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</si>
  <si>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</si>
  <si>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</si>
  <si>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</si>
  <si>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</si>
  <si>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</si>
  <si>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</si>
  <si>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</si>
  <si>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</si>
  <si>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</si>
  <si>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</si>
  <si>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</si>
  <si>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</si>
  <si>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</si>
  <si>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</si>
  <si>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</si>
  <si>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</si>
  <si>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</si>
  <si>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</si>
  <si>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</si>
  <si>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</si>
  <si>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</si>
  <si>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</si>
  <si>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</si>
  <si>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</si>
  <si>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</si>
  <si>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</si>
  <si>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</si>
  <si>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</si>
  <si>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</si>
  <si>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</si>
  <si>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</si>
  <si>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</si>
  <si>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</si>
  <si>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</si>
  <si>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</si>
  <si>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</si>
  <si>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</si>
  <si>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</si>
  <si>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</si>
  <si>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</si>
  <si>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</si>
  <si>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</si>
  <si>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</si>
  <si>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</si>
  <si>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</si>
  <si>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</si>
  <si>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</si>
  <si>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</si>
  <si>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</si>
  <si>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</si>
  <si>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</si>
  <si>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</si>
  <si>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</si>
  <si>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</si>
  <si>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</si>
  <si>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</si>
  <si>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</si>
  <si>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</si>
  <si>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</si>
  <si>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</si>
  <si>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</si>
  <si>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</si>
  <si>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</si>
  <si>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</si>
  <si>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</si>
  <si>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</si>
  <si>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</si>
  <si>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</si>
  <si>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</si>
  <si>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</si>
  <si>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</si>
  <si>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</si>
  <si>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</si>
  <si>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</si>
  <si>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</si>
  <si>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本来、料金収入で会計全体を賄う独立採算による経営が基本と考えますが、全体計画区域内の地域実情を勘案する中で、現状の料金収入のみで運営することは困難な状況で経費回収率は低く、一般会計からの補助金収入に頼らざるを得ない状況です。
　今後、経営改善に向け施設維持管理経費の更なる節減や、計画的な施設改修等に努めてまいります。
　汚水処理原価は類似団体より高い数値となっており、これは処理区域内の高齢化が進み、利用者の減少に伴う有収水量の減少によるもので、処理区域内の状況から接続率の大きな向上は見込めないため、維持管理費の節減に努め、汚水処理原価の改善に努めてまいります。
　施設利用率は類似団体より高い水準となっていますが、水洗化率は類似団体より低い水準となっており、使用料収入の増加を図るためにも水洗化率向上に係る取組に努めてまいります。</t>
    <rPh sb="78" eb="83">
      <t>ケイヒカイシュウリツ</t>
    </rPh>
    <rPh sb="84" eb="85">
      <t>ヒク</t>
    </rPh>
    <rPh sb="94" eb="96">
      <t>ホジョ</t>
    </rPh>
    <phoneticPr fontId="4"/>
  </si>
  <si>
    <t>　供用開始から21年～24年が経過しており、今後改修等の必要な時期が到来することになります。
　本年度末時点において、大きな改修等が必要となる施設の劣化は生じておりませんが、今後老朽化により発生する改修経費も想定した計画的な老朽化対策に取り組んでまいります。</t>
    <rPh sb="48" eb="49">
      <t>ホン</t>
    </rPh>
    <rPh sb="64" eb="65">
      <t>トウ</t>
    </rPh>
    <phoneticPr fontId="4"/>
  </si>
  <si>
    <t>　本市の林業集落排水事業は、平成17年度の市町村合併以前から旧龍神村内において、地域を限定した林業の集落地域（２地区）で行っている事業です。会計については、令和６年４月１日より、地方公営企業法の一部を適用し、公営企業会計へ移行していることから、各指標は１年度分のみの数値となっております。
　処理区域内は高齢化が進んでおり、加入率の減少により、今後、料金収入の大幅な増加は難しいと考えられるため、接続促進の啓発及び周知活動に努めるとともに、計画的かつ効率的な施設の維持管理を行い、地域の生活環境の向上を図り、経営の安定化に努めてまいります。</t>
    <rPh sb="172" eb="17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</si>
</sst>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367-4626-AEEE-CB681739AC6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367-4626-AEEE-CB681739AC6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44.44</c:v>
                </c:pt>
              </c:numCache>
            </c:numRef>
          </c:val>
          <c:extLst>
            <c:ext xmlns:c16="http://schemas.microsoft.com/office/drawing/2014/chart" uri="{C3380CC4-5D6E-409C-BE32-E72D297353CC}">
              <c16:uniqueId val="{00000000-4FA1-4FF9-995C-EA5592B13F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35.700000000000003</c:v>
                </c:pt>
              </c:numCache>
            </c:numRef>
          </c:val>
          <c:smooth val="0"/>
          <c:extLst>
            <c:ext xmlns:c16="http://schemas.microsoft.com/office/drawing/2014/chart" uri="{C3380CC4-5D6E-409C-BE32-E72D297353CC}">
              <c16:uniqueId val="{00000001-4FA1-4FF9-995C-EA5592B13F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77.38</c:v>
                </c:pt>
              </c:numCache>
            </c:numRef>
          </c:val>
          <c:extLst>
            <c:ext xmlns:c16="http://schemas.microsoft.com/office/drawing/2014/chart" uri="{C3380CC4-5D6E-409C-BE32-E72D297353CC}">
              <c16:uniqueId val="{00000000-C50B-40AE-B279-C572D8CD78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93.29</c:v>
                </c:pt>
              </c:numCache>
            </c:numRef>
          </c:val>
          <c:smooth val="0"/>
          <c:extLst>
            <c:ext xmlns:c16="http://schemas.microsoft.com/office/drawing/2014/chart" uri="{C3380CC4-5D6E-409C-BE32-E72D297353CC}">
              <c16:uniqueId val="{00000001-C50B-40AE-B279-C572D8CD78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100.53</c:v>
                </c:pt>
              </c:numCache>
            </c:numRef>
          </c:val>
          <c:extLst>
            <c:ext xmlns:c16="http://schemas.microsoft.com/office/drawing/2014/chart" uri="{C3380CC4-5D6E-409C-BE32-E72D297353CC}">
              <c16:uniqueId val="{00000000-911F-4227-AA88-F17011A8C3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96.86</c:v>
                </c:pt>
              </c:numCache>
            </c:numRef>
          </c:val>
          <c:smooth val="0"/>
          <c:extLst>
            <c:ext xmlns:c16="http://schemas.microsoft.com/office/drawing/2014/chart" uri="{C3380CC4-5D6E-409C-BE32-E72D297353CC}">
              <c16:uniqueId val="{00000001-911F-4227-AA88-F17011A8C3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4.46</c:v>
                </c:pt>
              </c:numCache>
            </c:numRef>
          </c:val>
          <c:extLst>
            <c:ext xmlns:c16="http://schemas.microsoft.com/office/drawing/2014/chart" uri="{C3380CC4-5D6E-409C-BE32-E72D297353CC}">
              <c16:uniqueId val="{00000000-5652-4591-876E-00951E7CB0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33.5</c:v>
                </c:pt>
              </c:numCache>
            </c:numRef>
          </c:val>
          <c:smooth val="0"/>
          <c:extLst>
            <c:ext xmlns:c16="http://schemas.microsoft.com/office/drawing/2014/chart" uri="{C3380CC4-5D6E-409C-BE32-E72D297353CC}">
              <c16:uniqueId val="{00000001-5652-4591-876E-00951E7CB0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3E7-4C17-8570-9CB1427ECA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3E7-4C17-8570-9CB1427ECA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BE0-4D83-93D9-964D5194E04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355.48</c:v>
                </c:pt>
              </c:numCache>
            </c:numRef>
          </c:val>
          <c:smooth val="0"/>
          <c:extLst>
            <c:ext xmlns:c16="http://schemas.microsoft.com/office/drawing/2014/chart" uri="{C3380CC4-5D6E-409C-BE32-E72D297353CC}">
              <c16:uniqueId val="{00000001-4BE0-4D83-93D9-964D5194E04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45.2</c:v>
                </c:pt>
              </c:numCache>
            </c:numRef>
          </c:val>
          <c:extLst>
            <c:ext xmlns:c16="http://schemas.microsoft.com/office/drawing/2014/chart" uri="{C3380CC4-5D6E-409C-BE32-E72D297353CC}">
              <c16:uniqueId val="{00000000-1D40-45B0-968F-F39494CE66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35.03</c:v>
                </c:pt>
              </c:numCache>
            </c:numRef>
          </c:val>
          <c:smooth val="0"/>
          <c:extLst>
            <c:ext xmlns:c16="http://schemas.microsoft.com/office/drawing/2014/chart" uri="{C3380CC4-5D6E-409C-BE32-E72D297353CC}">
              <c16:uniqueId val="{00000001-1D40-45B0-968F-F39494CE66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1691.98</c:v>
                </c:pt>
              </c:numCache>
            </c:numRef>
          </c:val>
          <c:extLst>
            <c:ext xmlns:c16="http://schemas.microsoft.com/office/drawing/2014/chart" uri="{C3380CC4-5D6E-409C-BE32-E72D297353CC}">
              <c16:uniqueId val="{00000000-EAC5-4959-A630-0281D8CA40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543.6</c:v>
                </c:pt>
              </c:numCache>
            </c:numRef>
          </c:val>
          <c:smooth val="0"/>
          <c:extLst>
            <c:ext xmlns:c16="http://schemas.microsoft.com/office/drawing/2014/chart" uri="{C3380CC4-5D6E-409C-BE32-E72D297353CC}">
              <c16:uniqueId val="{00000001-EAC5-4959-A630-0281D8CA40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18.46</c:v>
                </c:pt>
              </c:numCache>
            </c:numRef>
          </c:val>
          <c:extLst>
            <c:ext xmlns:c16="http://schemas.microsoft.com/office/drawing/2014/chart" uri="{C3380CC4-5D6E-409C-BE32-E72D297353CC}">
              <c16:uniqueId val="{00000000-5F18-4317-9BE8-E546DA1176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30.03</c:v>
                </c:pt>
              </c:numCache>
            </c:numRef>
          </c:val>
          <c:smooth val="0"/>
          <c:extLst>
            <c:ext xmlns:c16="http://schemas.microsoft.com/office/drawing/2014/chart" uri="{C3380CC4-5D6E-409C-BE32-E72D297353CC}">
              <c16:uniqueId val="{00000001-5F18-4317-9BE8-E546DA1176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1257.02</c:v>
                </c:pt>
              </c:numCache>
            </c:numRef>
          </c:val>
          <c:extLst>
            <c:ext xmlns:c16="http://schemas.microsoft.com/office/drawing/2014/chart" uri="{C3380CC4-5D6E-409C-BE32-E72D297353CC}">
              <c16:uniqueId val="{00000000-7355-41B8-BB46-62B0A597D58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609.94000000000005</c:v>
                </c:pt>
              </c:numCache>
            </c:numRef>
          </c:val>
          <c:smooth val="0"/>
          <c:extLst>
            <c:ext xmlns:c16="http://schemas.microsoft.com/office/drawing/2014/chart" uri="{C3380CC4-5D6E-409C-BE32-E72D297353CC}">
              <c16:uniqueId val="{00000001-7355-41B8-BB46-62B0A597D58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G1" sqref="G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田辺市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林業集落排水</v>
      </c>
      <c r="Q8" s="34"/>
      <c r="R8" s="34"/>
      <c r="S8" s="34"/>
      <c r="T8" s="34"/>
      <c r="U8" s="34"/>
      <c r="V8" s="34"/>
      <c r="W8" s="34" t="str">
        <f>データ!L6</f>
        <v>G2</v>
      </c>
      <c r="X8" s="34"/>
      <c r="Y8" s="34"/>
      <c r="Z8" s="34"/>
      <c r="AA8" s="34"/>
      <c r="AB8" s="34"/>
      <c r="AC8" s="34"/>
      <c r="AD8" s="35" t="str">
        <f>データ!$M$6</f>
        <v>非設置</v>
      </c>
      <c r="AE8" s="35"/>
      <c r="AF8" s="35"/>
      <c r="AG8" s="35"/>
      <c r="AH8" s="35"/>
      <c r="AI8" s="35"/>
      <c r="AJ8" s="35"/>
      <c r="AK8" s="3"/>
      <c r="AL8" s="36">
        <f>データ!S6</f>
        <v>67316</v>
      </c>
      <c r="AM8" s="36"/>
      <c r="AN8" s="36"/>
      <c r="AO8" s="36"/>
      <c r="AP8" s="36"/>
      <c r="AQ8" s="36"/>
      <c r="AR8" s="36"/>
      <c r="AS8" s="36"/>
      <c r="AT8" s="37">
        <f>データ!T6</f>
        <v>1026.8900000000001</v>
      </c>
      <c r="AU8" s="37"/>
      <c r="AV8" s="37"/>
      <c r="AW8" s="37"/>
      <c r="AX8" s="37"/>
      <c r="AY8" s="37"/>
      <c r="AZ8" s="37"/>
      <c r="BA8" s="37"/>
      <c r="BB8" s="37">
        <f>データ!U6</f>
        <v>65.55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81.17</v>
      </c>
      <c r="J10" s="37"/>
      <c r="K10" s="37"/>
      <c r="L10" s="37"/>
      <c r="M10" s="37"/>
      <c r="N10" s="37"/>
      <c r="O10" s="37"/>
      <c r="P10" s="37">
        <f>データ!P6</f>
        <v>0.13</v>
      </c>
      <c r="Q10" s="37"/>
      <c r="R10" s="37"/>
      <c r="S10" s="37"/>
      <c r="T10" s="37"/>
      <c r="U10" s="37"/>
      <c r="V10" s="37"/>
      <c r="W10" s="37">
        <f>データ!Q6</f>
        <v>100</v>
      </c>
      <c r="X10" s="37"/>
      <c r="Y10" s="37"/>
      <c r="Z10" s="37"/>
      <c r="AA10" s="37"/>
      <c r="AB10" s="37"/>
      <c r="AC10" s="37"/>
      <c r="AD10" s="36">
        <f>データ!R6</f>
        <v>4700</v>
      </c>
      <c r="AE10" s="36"/>
      <c r="AF10" s="36"/>
      <c r="AG10" s="36"/>
      <c r="AH10" s="36"/>
      <c r="AI10" s="36"/>
      <c r="AJ10" s="36"/>
      <c r="AK10" s="2"/>
      <c r="AL10" s="36">
        <f>データ!V6</f>
        <v>84</v>
      </c>
      <c r="AM10" s="36"/>
      <c r="AN10" s="36"/>
      <c r="AO10" s="36"/>
      <c r="AP10" s="36"/>
      <c r="AQ10" s="36"/>
      <c r="AR10" s="36"/>
      <c r="AS10" s="36"/>
      <c r="AT10" s="37">
        <f>データ!W6</f>
        <v>0.04</v>
      </c>
      <c r="AU10" s="37"/>
      <c r="AV10" s="37"/>
      <c r="AW10" s="37"/>
      <c r="AX10" s="37"/>
      <c r="AY10" s="37"/>
      <c r="AZ10" s="37"/>
      <c r="BA10" s="37"/>
      <c r="BB10" s="37">
        <f>データ!X6</f>
        <v>2100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s/JXUwNaJ+fsFJLaoDCv/txjlwHwOYE5eP0AMT0ruKJtC4OKMq44QpJ0Wh73oO6/mPW5ma/YupKN0BZwJC3x1Q==" saltValue="WbtGrOJPmcrnv2bYe2pBL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302066</v>
      </c>
      <c r="D6" s="19">
        <f t="shared" si="3"/>
        <v>46</v>
      </c>
      <c r="E6" s="19">
        <f t="shared" si="3"/>
        <v>17</v>
      </c>
      <c r="F6" s="19">
        <f t="shared" si="3"/>
        <v>7</v>
      </c>
      <c r="G6" s="19">
        <f t="shared" si="3"/>
        <v>0</v>
      </c>
      <c r="H6" s="19" t="str">
        <f t="shared" si="3"/>
        <v>和歌山県　田辺市</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81.17</v>
      </c>
      <c r="P6" s="20">
        <f t="shared" si="3"/>
        <v>0.13</v>
      </c>
      <c r="Q6" s="20">
        <f t="shared" si="3"/>
        <v>100</v>
      </c>
      <c r="R6" s="20">
        <f t="shared" si="3"/>
        <v>4700</v>
      </c>
      <c r="S6" s="20">
        <f t="shared" si="3"/>
        <v>67316</v>
      </c>
      <c r="T6" s="20">
        <f t="shared" si="3"/>
        <v>1026.8900000000001</v>
      </c>
      <c r="U6" s="20">
        <f t="shared" si="3"/>
        <v>65.55</v>
      </c>
      <c r="V6" s="20">
        <f t="shared" si="3"/>
        <v>84</v>
      </c>
      <c r="W6" s="20">
        <f t="shared" si="3"/>
        <v>0.04</v>
      </c>
      <c r="X6" s="20">
        <f t="shared" si="3"/>
        <v>2100</v>
      </c>
      <c r="Y6" s="21" t="str">
        <f>IF(Y7="",NA(),Y7)</f>
        <v>-</v>
      </c>
      <c r="Z6" s="21" t="str">
        <f t="shared" ref="Z6:AH6" si="4">IF(Z7="",NA(),Z7)</f>
        <v>-</v>
      </c>
      <c r="AA6" s="21" t="str">
        <f t="shared" si="4"/>
        <v>-</v>
      </c>
      <c r="AB6" s="21" t="str">
        <f t="shared" si="4"/>
        <v>-</v>
      </c>
      <c r="AC6" s="21">
        <f t="shared" si="4"/>
        <v>100.53</v>
      </c>
      <c r="AD6" s="21" t="str">
        <f t="shared" si="4"/>
        <v>-</v>
      </c>
      <c r="AE6" s="21" t="str">
        <f t="shared" si="4"/>
        <v>-</v>
      </c>
      <c r="AF6" s="21" t="str">
        <f t="shared" si="4"/>
        <v>-</v>
      </c>
      <c r="AG6" s="21" t="str">
        <f t="shared" si="4"/>
        <v>-</v>
      </c>
      <c r="AH6" s="21">
        <f t="shared" si="4"/>
        <v>96.86</v>
      </c>
      <c r="AI6" s="20" t="str">
        <f>IF(AI7="","",IF(AI7="-","【-】","【"&amp;SUBSTITUTE(TEXT(AI7,"#,##0.00"),"-","△")&amp;"】"))</f>
        <v>【97.32】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355.48</v>
      </c>
      <c r="AT6" s="20" t="str">
        <f>IF(AT7="","",IF(AT7="-","【-】","【"&amp;SUBSTITUTE(TEXT(AT7,"#,##0.00"),"-","△")&amp;"】"))</f>
        <v>【273.50】</v>
      </c>
      <c r="AU6" s="21" t="str">
        <f>IF(AU7="",NA(),AU7)</f>
        <v>-</v>
      </c>
      <c r="AV6" s="21" t="str">
        <f t="shared" ref="AV6:BD6" si="6">IF(AV7="",NA(),AV7)</f>
        <v>-</v>
      </c>
      <c r="AW6" s="21" t="str">
        <f t="shared" si="6"/>
        <v>-</v>
      </c>
      <c r="AX6" s="21" t="str">
        <f t="shared" si="6"/>
        <v>-</v>
      </c>
      <c r="AY6" s="21">
        <f t="shared" si="6"/>
        <v>45.2</v>
      </c>
      <c r="AZ6" s="21" t="str">
        <f t="shared" si="6"/>
        <v>-</v>
      </c>
      <c r="BA6" s="21" t="str">
        <f t="shared" si="6"/>
        <v>-</v>
      </c>
      <c r="BB6" s="21" t="str">
        <f t="shared" si="6"/>
        <v>-</v>
      </c>
      <c r="BC6" s="21" t="str">
        <f t="shared" si="6"/>
        <v>-</v>
      </c>
      <c r="BD6" s="21">
        <f t="shared" si="6"/>
        <v>35.03</v>
      </c>
      <c r="BE6" s="20" t="str">
        <f>IF(BE7="","",IF(BE7="-","【-】","【"&amp;SUBSTITUTE(TEXT(BE7,"#,##0.00"),"-","△")&amp;"】"))</f>
        <v>【43.01】</v>
      </c>
      <c r="BF6" s="21" t="str">
        <f>IF(BF7="",NA(),BF7)</f>
        <v>-</v>
      </c>
      <c r="BG6" s="21" t="str">
        <f t="shared" ref="BG6:BO6" si="7">IF(BG7="",NA(),BG7)</f>
        <v>-</v>
      </c>
      <c r="BH6" s="21" t="str">
        <f t="shared" si="7"/>
        <v>-</v>
      </c>
      <c r="BI6" s="21" t="str">
        <f t="shared" si="7"/>
        <v>-</v>
      </c>
      <c r="BJ6" s="21">
        <f t="shared" si="7"/>
        <v>1691.98</v>
      </c>
      <c r="BK6" s="21" t="str">
        <f t="shared" si="7"/>
        <v>-</v>
      </c>
      <c r="BL6" s="21" t="str">
        <f t="shared" si="7"/>
        <v>-</v>
      </c>
      <c r="BM6" s="21" t="str">
        <f t="shared" si="7"/>
        <v>-</v>
      </c>
      <c r="BN6" s="21" t="str">
        <f t="shared" si="7"/>
        <v>-</v>
      </c>
      <c r="BO6" s="21">
        <f t="shared" si="7"/>
        <v>543.6</v>
      </c>
      <c r="BP6" s="20" t="str">
        <f>IF(BP7="","",IF(BP7="-","【-】","【"&amp;SUBSTITUTE(TEXT(BP7,"#,##0.00"),"-","△")&amp;"】"))</f>
        <v>【421.62】</v>
      </c>
      <c r="BQ6" s="21" t="str">
        <f>IF(BQ7="",NA(),BQ7)</f>
        <v>-</v>
      </c>
      <c r="BR6" s="21" t="str">
        <f t="shared" ref="BR6:BZ6" si="8">IF(BR7="",NA(),BR7)</f>
        <v>-</v>
      </c>
      <c r="BS6" s="21" t="str">
        <f t="shared" si="8"/>
        <v>-</v>
      </c>
      <c r="BT6" s="21" t="str">
        <f t="shared" si="8"/>
        <v>-</v>
      </c>
      <c r="BU6" s="21">
        <f t="shared" si="8"/>
        <v>18.46</v>
      </c>
      <c r="BV6" s="21" t="str">
        <f t="shared" si="8"/>
        <v>-</v>
      </c>
      <c r="BW6" s="21" t="str">
        <f t="shared" si="8"/>
        <v>-</v>
      </c>
      <c r="BX6" s="21" t="str">
        <f t="shared" si="8"/>
        <v>-</v>
      </c>
      <c r="BY6" s="21" t="str">
        <f t="shared" si="8"/>
        <v>-</v>
      </c>
      <c r="BZ6" s="21">
        <f t="shared" si="8"/>
        <v>30.03</v>
      </c>
      <c r="CA6" s="20" t="str">
        <f>IF(CA7="","",IF(CA7="-","【-】","【"&amp;SUBSTITUTE(TEXT(CA7,"#,##0.00"),"-","△")&amp;"】"))</f>
        <v>【31.85】</v>
      </c>
      <c r="CB6" s="21" t="str">
        <f>IF(CB7="",NA(),CB7)</f>
        <v>-</v>
      </c>
      <c r="CC6" s="21" t="str">
        <f t="shared" ref="CC6:CK6" si="9">IF(CC7="",NA(),CC7)</f>
        <v>-</v>
      </c>
      <c r="CD6" s="21" t="str">
        <f t="shared" si="9"/>
        <v>-</v>
      </c>
      <c r="CE6" s="21" t="str">
        <f t="shared" si="9"/>
        <v>-</v>
      </c>
      <c r="CF6" s="21">
        <f t="shared" si="9"/>
        <v>1257.02</v>
      </c>
      <c r="CG6" s="21" t="str">
        <f t="shared" si="9"/>
        <v>-</v>
      </c>
      <c r="CH6" s="21" t="str">
        <f t="shared" si="9"/>
        <v>-</v>
      </c>
      <c r="CI6" s="21" t="str">
        <f t="shared" si="9"/>
        <v>-</v>
      </c>
      <c r="CJ6" s="21" t="str">
        <f t="shared" si="9"/>
        <v>-</v>
      </c>
      <c r="CK6" s="21">
        <f t="shared" si="9"/>
        <v>609.94000000000005</v>
      </c>
      <c r="CL6" s="20" t="str">
        <f>IF(CL7="","",IF(CL7="-","【-】","【"&amp;SUBSTITUTE(TEXT(CL7,"#,##0.00"),"-","△")&amp;"】"))</f>
        <v>【574.95】</v>
      </c>
      <c r="CM6" s="21" t="str">
        <f>IF(CM7="",NA(),CM7)</f>
        <v>-</v>
      </c>
      <c r="CN6" s="21" t="str">
        <f t="shared" ref="CN6:CV6" si="10">IF(CN7="",NA(),CN7)</f>
        <v>-</v>
      </c>
      <c r="CO6" s="21" t="str">
        <f t="shared" si="10"/>
        <v>-</v>
      </c>
      <c r="CP6" s="21" t="str">
        <f t="shared" si="10"/>
        <v>-</v>
      </c>
      <c r="CQ6" s="21">
        <f t="shared" si="10"/>
        <v>44.44</v>
      </c>
      <c r="CR6" s="21" t="str">
        <f t="shared" si="10"/>
        <v>-</v>
      </c>
      <c r="CS6" s="21" t="str">
        <f t="shared" si="10"/>
        <v>-</v>
      </c>
      <c r="CT6" s="21" t="str">
        <f t="shared" si="10"/>
        <v>-</v>
      </c>
      <c r="CU6" s="21" t="str">
        <f t="shared" si="10"/>
        <v>-</v>
      </c>
      <c r="CV6" s="21">
        <f t="shared" si="10"/>
        <v>35.700000000000003</v>
      </c>
      <c r="CW6" s="20" t="str">
        <f>IF(CW7="","",IF(CW7="-","【-】","【"&amp;SUBSTITUTE(TEXT(CW7,"#,##0.00"),"-","△")&amp;"】"))</f>
        <v>【34.76】</v>
      </c>
      <c r="CX6" s="21" t="str">
        <f>IF(CX7="",NA(),CX7)</f>
        <v>-</v>
      </c>
      <c r="CY6" s="21" t="str">
        <f t="shared" ref="CY6:DG6" si="11">IF(CY7="",NA(),CY7)</f>
        <v>-</v>
      </c>
      <c r="CZ6" s="21" t="str">
        <f t="shared" si="11"/>
        <v>-</v>
      </c>
      <c r="DA6" s="21" t="str">
        <f t="shared" si="11"/>
        <v>-</v>
      </c>
      <c r="DB6" s="21">
        <f t="shared" si="11"/>
        <v>77.38</v>
      </c>
      <c r="DC6" s="21" t="str">
        <f t="shared" si="11"/>
        <v>-</v>
      </c>
      <c r="DD6" s="21" t="str">
        <f t="shared" si="11"/>
        <v>-</v>
      </c>
      <c r="DE6" s="21" t="str">
        <f t="shared" si="11"/>
        <v>-</v>
      </c>
      <c r="DF6" s="21" t="str">
        <f t="shared" si="11"/>
        <v>-</v>
      </c>
      <c r="DG6" s="21">
        <f t="shared" si="11"/>
        <v>93.29</v>
      </c>
      <c r="DH6" s="20" t="str">
        <f>IF(DH7="","",IF(DH7="-","【-】","【"&amp;SUBSTITUTE(TEXT(DH7,"#,##0.00"),"-","△")&amp;"】"))</f>
        <v>【92.21】</v>
      </c>
      <c r="DI6" s="21" t="str">
        <f>IF(DI7="",NA(),DI7)</f>
        <v>-</v>
      </c>
      <c r="DJ6" s="21" t="str">
        <f t="shared" ref="DJ6:DR6" si="12">IF(DJ7="",NA(),DJ7)</f>
        <v>-</v>
      </c>
      <c r="DK6" s="21" t="str">
        <f t="shared" si="12"/>
        <v>-</v>
      </c>
      <c r="DL6" s="21" t="str">
        <f t="shared" si="12"/>
        <v>-</v>
      </c>
      <c r="DM6" s="21">
        <f t="shared" si="12"/>
        <v>4.46</v>
      </c>
      <c r="DN6" s="21" t="str">
        <f t="shared" si="12"/>
        <v>-</v>
      </c>
      <c r="DO6" s="21" t="str">
        <f t="shared" si="12"/>
        <v>-</v>
      </c>
      <c r="DP6" s="21" t="str">
        <f t="shared" si="12"/>
        <v>-</v>
      </c>
      <c r="DQ6" s="21" t="str">
        <f t="shared" si="12"/>
        <v>-</v>
      </c>
      <c r="DR6" s="21">
        <f t="shared" si="12"/>
        <v>33.5</v>
      </c>
      <c r="DS6" s="20" t="str">
        <f>IF(DS7="","",IF(DS7="-","【-】","【"&amp;SUBSTITUTE(TEXT(DS7,"#,##0.00"),"-","△")&amp;"】"))</f>
        <v>【29.90】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302066</v>
      </c>
      <c r="D7" s="23">
        <v>46</v>
      </c>
      <c r="E7" s="23">
        <v>17</v>
      </c>
      <c r="F7" s="23">
        <v>7</v>
      </c>
      <c r="G7" s="23">
        <v>0</v>
      </c>
      <c r="H7" s="23" t="s">
        <v>95</v>
      </c>
      <c r="I7" s="23" t="s">
        <v>96</v>
      </c>
      <c r="J7" s="23" t="s">
        <v>97</v>
      </c>
      <c r="K7" s="23" t="s">
        <v>98</v>
      </c>
      <c r="L7" s="23" t="s">
        <v>99</v>
      </c>
      <c r="M7" s="23" t="s">
        <v>100</v>
      </c>
      <c r="N7" s="24" t="s">
        <v>101</v>
      </c>
      <c r="O7" s="24">
        <v>81.17</v>
      </c>
      <c r="P7" s="24">
        <v>0.13</v>
      </c>
      <c r="Q7" s="24">
        <v>100</v>
      </c>
      <c r="R7" s="24">
        <v>4700</v>
      </c>
      <c r="S7" s="24">
        <v>67316</v>
      </c>
      <c r="T7" s="24">
        <v>1026.8900000000001</v>
      </c>
      <c r="U7" s="24">
        <v>65.55</v>
      </c>
      <c r="V7" s="24">
        <v>84</v>
      </c>
      <c r="W7" s="24">
        <v>0.04</v>
      </c>
      <c r="X7" s="24">
        <v>2100</v>
      </c>
      <c r="Y7" s="24" t="s">
        <v>101</v>
      </c>
      <c r="Z7" s="24" t="s">
        <v>101</v>
      </c>
      <c r="AA7" s="24" t="s">
        <v>101</v>
      </c>
      <c r="AB7" s="24" t="s">
        <v>101</v>
      </c>
      <c r="AC7" s="24">
        <v>100.53</v>
      </c>
      <c r="AD7" s="24" t="s">
        <v>101</v>
      </c>
      <c r="AE7" s="24" t="s">
        <v>101</v>
      </c>
      <c r="AF7" s="24" t="s">
        <v>101</v>
      </c>
      <c r="AG7" s="24" t="s">
        <v>101</v>
      </c>
      <c r="AH7" s="24">
        <v>96.86</v>
      </c>
      <c r="AI7" s="24">
        <v>97.32</v>
      </c>
      <c r="AJ7" s="24" t="s">
        <v>101</v>
      </c>
      <c r="AK7" s="24" t="s">
        <v>101</v>
      </c>
      <c r="AL7" s="24" t="s">
        <v>101</v>
      </c>
      <c r="AM7" s="24" t="s">
        <v>101</v>
      </c>
      <c r="AN7" s="24">
        <v>0</v>
      </c>
      <c r="AO7" s="24" t="s">
        <v>101</v>
      </c>
      <c r="AP7" s="24" t="s">
        <v>101</v>
      </c>
      <c r="AQ7" s="24" t="s">
        <v>101</v>
      </c>
      <c r="AR7" s="24" t="s">
        <v>101</v>
      </c>
      <c r="AS7" s="24">
        <v>355.48</v>
      </c>
      <c r="AT7" s="24">
        <v>273.5</v>
      </c>
      <c r="AU7" s="24" t="s">
        <v>101</v>
      </c>
      <c r="AV7" s="24" t="s">
        <v>101</v>
      </c>
      <c r="AW7" s="24" t="s">
        <v>101</v>
      </c>
      <c r="AX7" s="24" t="s">
        <v>101</v>
      </c>
      <c r="AY7" s="24">
        <v>45.2</v>
      </c>
      <c r="AZ7" s="24" t="s">
        <v>101</v>
      </c>
      <c r="BA7" s="24" t="s">
        <v>101</v>
      </c>
      <c r="BB7" s="24" t="s">
        <v>101</v>
      </c>
      <c r="BC7" s="24" t="s">
        <v>101</v>
      </c>
      <c r="BD7" s="24">
        <v>35.03</v>
      </c>
      <c r="BE7" s="24">
        <v>43.01</v>
      </c>
      <c r="BF7" s="24" t="s">
        <v>101</v>
      </c>
      <c r="BG7" s="24" t="s">
        <v>101</v>
      </c>
      <c r="BH7" s="24" t="s">
        <v>101</v>
      </c>
      <c r="BI7" s="24" t="s">
        <v>101</v>
      </c>
      <c r="BJ7" s="24">
        <v>1691.98</v>
      </c>
      <c r="BK7" s="24" t="s">
        <v>101</v>
      </c>
      <c r="BL7" s="24" t="s">
        <v>101</v>
      </c>
      <c r="BM7" s="24" t="s">
        <v>101</v>
      </c>
      <c r="BN7" s="24" t="s">
        <v>101</v>
      </c>
      <c r="BO7" s="24">
        <v>543.6</v>
      </c>
      <c r="BP7" s="24">
        <v>421.62</v>
      </c>
      <c r="BQ7" s="24" t="s">
        <v>101</v>
      </c>
      <c r="BR7" s="24" t="s">
        <v>101</v>
      </c>
      <c r="BS7" s="24" t="s">
        <v>101</v>
      </c>
      <c r="BT7" s="24" t="s">
        <v>101</v>
      </c>
      <c r="BU7" s="24">
        <v>18.46</v>
      </c>
      <c r="BV7" s="24" t="s">
        <v>101</v>
      </c>
      <c r="BW7" s="24" t="s">
        <v>101</v>
      </c>
      <c r="BX7" s="24" t="s">
        <v>101</v>
      </c>
      <c r="BY7" s="24" t="s">
        <v>101</v>
      </c>
      <c r="BZ7" s="24">
        <v>30.03</v>
      </c>
      <c r="CA7" s="24">
        <v>31.85</v>
      </c>
      <c r="CB7" s="24" t="s">
        <v>101</v>
      </c>
      <c r="CC7" s="24" t="s">
        <v>101</v>
      </c>
      <c r="CD7" s="24" t="s">
        <v>101</v>
      </c>
      <c r="CE7" s="24" t="s">
        <v>101</v>
      </c>
      <c r="CF7" s="24">
        <v>1257.02</v>
      </c>
      <c r="CG7" s="24" t="s">
        <v>101</v>
      </c>
      <c r="CH7" s="24" t="s">
        <v>101</v>
      </c>
      <c r="CI7" s="24" t="s">
        <v>101</v>
      </c>
      <c r="CJ7" s="24" t="s">
        <v>101</v>
      </c>
      <c r="CK7" s="24">
        <v>609.94000000000005</v>
      </c>
      <c r="CL7" s="24">
        <v>574.95000000000005</v>
      </c>
      <c r="CM7" s="24" t="s">
        <v>101</v>
      </c>
      <c r="CN7" s="24" t="s">
        <v>101</v>
      </c>
      <c r="CO7" s="24" t="s">
        <v>101</v>
      </c>
      <c r="CP7" s="24" t="s">
        <v>101</v>
      </c>
      <c r="CQ7" s="24">
        <v>44.44</v>
      </c>
      <c r="CR7" s="24" t="s">
        <v>101</v>
      </c>
      <c r="CS7" s="24" t="s">
        <v>101</v>
      </c>
      <c r="CT7" s="24" t="s">
        <v>101</v>
      </c>
      <c r="CU7" s="24" t="s">
        <v>101</v>
      </c>
      <c r="CV7" s="24">
        <v>35.700000000000003</v>
      </c>
      <c r="CW7" s="24">
        <v>34.76</v>
      </c>
      <c r="CX7" s="24" t="s">
        <v>101</v>
      </c>
      <c r="CY7" s="24" t="s">
        <v>101</v>
      </c>
      <c r="CZ7" s="24" t="s">
        <v>101</v>
      </c>
      <c r="DA7" s="24" t="s">
        <v>101</v>
      </c>
      <c r="DB7" s="24">
        <v>77.38</v>
      </c>
      <c r="DC7" s="24" t="s">
        <v>101</v>
      </c>
      <c r="DD7" s="24" t="s">
        <v>101</v>
      </c>
      <c r="DE7" s="24" t="s">
        <v>101</v>
      </c>
      <c r="DF7" s="24" t="s">
        <v>101</v>
      </c>
      <c r="DG7" s="24">
        <v>93.29</v>
      </c>
      <c r="DH7" s="24">
        <v>92.21</v>
      </c>
      <c r="DI7" s="24" t="s">
        <v>101</v>
      </c>
      <c r="DJ7" s="24" t="s">
        <v>101</v>
      </c>
      <c r="DK7" s="24" t="s">
        <v>101</v>
      </c>
      <c r="DL7" s="24" t="s">
        <v>101</v>
      </c>
      <c r="DM7" s="24">
        <v>4.46</v>
      </c>
      <c r="DN7" s="24" t="s">
        <v>101</v>
      </c>
      <c r="DO7" s="24" t="s">
        <v>101</v>
      </c>
      <c r="DP7" s="24" t="s">
        <v>101</v>
      </c>
      <c r="DQ7" s="24" t="s">
        <v>101</v>
      </c>
      <c r="DR7" s="24">
        <v>33.5</v>
      </c>
      <c r="DS7" s="24">
        <v>29.9</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2025-12-23T06:27:19Z</dcterms:created>
  <dcterms:modified xsi:type="dcterms:W3CDTF">2026-01-19T07:11:17Z</dcterms:modified>
  <cp:category/>
</cp:coreProperties>
</file>