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内訳詳細" sheetId="2" r:id="rId1"/>
  </sheets>
  <definedNames>
    <definedName name="_xlnm.Print_Area" localSheetId="0">内訳詳細!$A$1:$M$155</definedName>
  </definedNames>
  <calcPr calcId="162913"/>
</workbook>
</file>

<file path=xl/calcChain.xml><?xml version="1.0" encoding="utf-8"?>
<calcChain xmlns="http://schemas.openxmlformats.org/spreadsheetml/2006/main">
  <c r="J147" i="2" l="1"/>
  <c r="J146" i="2"/>
  <c r="J144" i="2"/>
  <c r="J143" i="2"/>
  <c r="J142" i="2"/>
  <c r="I147" i="2"/>
  <c r="I146" i="2"/>
  <c r="I144" i="2"/>
  <c r="I143" i="2"/>
  <c r="I142" i="2"/>
  <c r="F63" i="2" l="1"/>
  <c r="E63" i="2"/>
  <c r="D63" i="2"/>
  <c r="C63" i="2"/>
  <c r="F75" i="2" l="1"/>
  <c r="E75" i="2"/>
  <c r="D75" i="2"/>
  <c r="C75" i="2"/>
  <c r="F78" i="2"/>
  <c r="E78" i="2"/>
  <c r="D78" i="2"/>
  <c r="C78" i="2"/>
  <c r="E99" i="2"/>
  <c r="E82" i="2" s="1"/>
  <c r="F99" i="2"/>
  <c r="F82" i="2" s="1"/>
  <c r="D99" i="2"/>
  <c r="D82" i="2" s="1"/>
  <c r="C99" i="2"/>
  <c r="D108" i="2"/>
  <c r="F108" i="2"/>
  <c r="E108" i="2"/>
  <c r="C108" i="2"/>
  <c r="D112" i="2"/>
  <c r="D145" i="2"/>
  <c r="D67" i="2" s="1"/>
  <c r="D139" i="2"/>
  <c r="E126" i="2"/>
  <c r="F120" i="2"/>
  <c r="F112" i="2"/>
  <c r="E112" i="2"/>
  <c r="C112" i="2"/>
  <c r="E120" i="2"/>
  <c r="D120" i="2"/>
  <c r="C120" i="2"/>
  <c r="F126" i="2"/>
  <c r="D126" i="2"/>
  <c r="C126" i="2"/>
  <c r="F139" i="2"/>
  <c r="E139" i="2"/>
  <c r="C139" i="2"/>
  <c r="F145" i="2"/>
  <c r="F67" i="2" s="1"/>
  <c r="E145" i="2"/>
  <c r="E67" i="2" s="1"/>
  <c r="C145" i="2"/>
  <c r="C152" i="2"/>
  <c r="F152" i="2"/>
  <c r="E152" i="2"/>
  <c r="D152" i="2"/>
  <c r="I111" i="2"/>
  <c r="J154" i="2"/>
  <c r="I154" i="2"/>
  <c r="J153" i="2"/>
  <c r="I153" i="2"/>
  <c r="J151" i="2"/>
  <c r="I151" i="2"/>
  <c r="J150" i="2"/>
  <c r="I150" i="2"/>
  <c r="J149" i="2"/>
  <c r="I149" i="2"/>
  <c r="J148" i="2"/>
  <c r="I148" i="2"/>
  <c r="J141" i="2"/>
  <c r="I141" i="2"/>
  <c r="J140" i="2"/>
  <c r="I140" i="2"/>
  <c r="J138" i="2"/>
  <c r="I138" i="2"/>
  <c r="J137" i="2"/>
  <c r="I137" i="2"/>
  <c r="J136" i="2"/>
  <c r="I136" i="2"/>
  <c r="J135" i="2"/>
  <c r="I135" i="2"/>
  <c r="J134" i="2"/>
  <c r="I134" i="2"/>
  <c r="J133" i="2"/>
  <c r="I133" i="2"/>
  <c r="J132" i="2"/>
  <c r="I132" i="2"/>
  <c r="J131" i="2"/>
  <c r="I131" i="2"/>
  <c r="J130" i="2"/>
  <c r="I130" i="2"/>
  <c r="J129" i="2"/>
  <c r="I129" i="2"/>
  <c r="J128" i="2"/>
  <c r="I128" i="2"/>
  <c r="J127" i="2"/>
  <c r="I127" i="2"/>
  <c r="J125" i="2"/>
  <c r="I125" i="2"/>
  <c r="J124" i="2"/>
  <c r="I124" i="2"/>
  <c r="J123" i="2"/>
  <c r="I123" i="2"/>
  <c r="J122" i="2"/>
  <c r="I122" i="2"/>
  <c r="J121" i="2"/>
  <c r="I121" i="2"/>
  <c r="J119" i="2"/>
  <c r="I119" i="2"/>
  <c r="J118" i="2"/>
  <c r="I118" i="2"/>
  <c r="J117" i="2"/>
  <c r="I117" i="2"/>
  <c r="J116" i="2"/>
  <c r="I116" i="2"/>
  <c r="J115" i="2"/>
  <c r="I115" i="2"/>
  <c r="J114" i="2"/>
  <c r="I114" i="2"/>
  <c r="J113" i="2"/>
  <c r="I113" i="2"/>
  <c r="J111" i="2"/>
  <c r="J110" i="2"/>
  <c r="I110" i="2"/>
  <c r="J109" i="2"/>
  <c r="I109" i="2"/>
  <c r="J103" i="2"/>
  <c r="I103" i="2"/>
  <c r="J102" i="2"/>
  <c r="I102" i="2"/>
  <c r="J101" i="2"/>
  <c r="I101" i="2"/>
  <c r="J100" i="2"/>
  <c r="I100" i="2"/>
  <c r="J98" i="2"/>
  <c r="I98" i="2"/>
  <c r="J97" i="2"/>
  <c r="I97" i="2"/>
  <c r="J96" i="2"/>
  <c r="I96" i="2"/>
  <c r="J95" i="2"/>
  <c r="I95" i="2"/>
  <c r="J94" i="2"/>
  <c r="I94" i="2"/>
  <c r="J93" i="2"/>
  <c r="I93" i="2"/>
  <c r="J92" i="2"/>
  <c r="I92" i="2"/>
  <c r="J91" i="2"/>
  <c r="I91" i="2"/>
  <c r="J90" i="2"/>
  <c r="I90" i="2"/>
  <c r="J89" i="2"/>
  <c r="I89" i="2"/>
  <c r="J88" i="2"/>
  <c r="I88" i="2"/>
  <c r="J87" i="2"/>
  <c r="I87" i="2"/>
  <c r="J86" i="2"/>
  <c r="I86" i="2"/>
  <c r="J85" i="2"/>
  <c r="I85" i="2"/>
  <c r="J84" i="2"/>
  <c r="I84" i="2"/>
  <c r="J83" i="2"/>
  <c r="I83" i="2"/>
  <c r="J81" i="2"/>
  <c r="I81" i="2"/>
  <c r="J80" i="2"/>
  <c r="I80" i="2"/>
  <c r="J79" i="2"/>
  <c r="I79" i="2"/>
  <c r="J77" i="2"/>
  <c r="I77" i="2"/>
  <c r="J76" i="2"/>
  <c r="I76" i="2"/>
  <c r="J74" i="2"/>
  <c r="I74" i="2"/>
  <c r="J73" i="2"/>
  <c r="I73" i="2"/>
  <c r="L81" i="2"/>
  <c r="K81" i="2"/>
  <c r="C82" i="2" l="1"/>
  <c r="K82" i="2" s="1"/>
  <c r="I126" i="2"/>
  <c r="I112" i="2"/>
  <c r="I120" i="2"/>
  <c r="I139" i="2"/>
  <c r="J139" i="2"/>
  <c r="I152" i="2"/>
  <c r="J145" i="2"/>
  <c r="J126" i="2"/>
  <c r="J120" i="2"/>
  <c r="J152" i="2"/>
  <c r="J112" i="2"/>
  <c r="J108" i="2"/>
  <c r="J75" i="2"/>
  <c r="I75" i="2"/>
  <c r="H63" i="2"/>
  <c r="G63" i="2"/>
  <c r="I99" i="2"/>
  <c r="I82" i="2" s="1"/>
  <c r="J99" i="2"/>
  <c r="J82" i="2" s="1"/>
  <c r="I78" i="2"/>
  <c r="I108" i="2"/>
  <c r="K78" i="2"/>
  <c r="I145" i="2"/>
  <c r="J78" i="2"/>
  <c r="L82" i="2"/>
  <c r="L78" i="2"/>
  <c r="D64" i="2" l="1"/>
  <c r="E64" i="2"/>
  <c r="C64" i="2"/>
  <c r="L114" i="2"/>
  <c r="K114" i="2"/>
  <c r="F64" i="2" l="1"/>
  <c r="L111" i="2"/>
  <c r="K111" i="2"/>
  <c r="C67" i="2" l="1"/>
  <c r="L120" i="2"/>
  <c r="K112" i="2" l="1"/>
  <c r="L99" i="2"/>
  <c r="L139" i="2"/>
  <c r="L152" i="2"/>
  <c r="L126" i="2"/>
  <c r="L145" i="2"/>
  <c r="L112" i="2"/>
  <c r="K99" i="2"/>
  <c r="K120" i="2"/>
  <c r="K126" i="2"/>
  <c r="K139" i="2"/>
  <c r="K145" i="2"/>
  <c r="K152" i="2"/>
  <c r="L108" i="2"/>
  <c r="K108" i="2"/>
  <c r="D61" i="2" l="1"/>
  <c r="E61" i="2"/>
  <c r="F61" i="2"/>
  <c r="C61" i="2"/>
  <c r="C58" i="2" s="1"/>
  <c r="D58" i="2" l="1"/>
  <c r="E58" i="2"/>
  <c r="F58" i="2"/>
  <c r="K109" i="2"/>
  <c r="L109" i="2"/>
  <c r="K110" i="2"/>
  <c r="L110" i="2"/>
  <c r="K113" i="2"/>
  <c r="L113" i="2"/>
  <c r="K115" i="2"/>
  <c r="L115" i="2"/>
  <c r="K116" i="2"/>
  <c r="L116" i="2"/>
  <c r="K117" i="2"/>
  <c r="L117" i="2"/>
  <c r="K118" i="2"/>
  <c r="L118" i="2"/>
  <c r="K119" i="2"/>
  <c r="L119" i="2"/>
  <c r="K121" i="2"/>
  <c r="L121" i="2"/>
  <c r="K122" i="2"/>
  <c r="L122" i="2"/>
  <c r="K123" i="2"/>
  <c r="L123" i="2"/>
  <c r="K124" i="2"/>
  <c r="L124" i="2"/>
  <c r="K125" i="2"/>
  <c r="L125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40" i="2"/>
  <c r="L140" i="2"/>
  <c r="K141" i="2"/>
  <c r="L141" i="2"/>
  <c r="K142" i="2"/>
  <c r="L142" i="2"/>
  <c r="K143" i="2"/>
  <c r="L143" i="2"/>
  <c r="K144" i="2"/>
  <c r="L144" i="2"/>
  <c r="K146" i="2"/>
  <c r="L146" i="2"/>
  <c r="K147" i="2"/>
  <c r="L147" i="2"/>
  <c r="K148" i="2"/>
  <c r="L148" i="2"/>
  <c r="K149" i="2"/>
  <c r="L149" i="2"/>
  <c r="K150" i="2"/>
  <c r="L150" i="2"/>
  <c r="K151" i="2"/>
  <c r="L151" i="2"/>
  <c r="K153" i="2"/>
  <c r="L153" i="2"/>
  <c r="K154" i="2"/>
  <c r="L154" i="2"/>
  <c r="K74" i="2"/>
  <c r="L74" i="2"/>
  <c r="K76" i="2"/>
  <c r="L76" i="2"/>
  <c r="K77" i="2"/>
  <c r="L77" i="2"/>
  <c r="K79" i="2"/>
  <c r="L79" i="2"/>
  <c r="K80" i="2"/>
  <c r="L80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100" i="2"/>
  <c r="L100" i="2"/>
  <c r="K101" i="2"/>
  <c r="L101" i="2"/>
  <c r="K102" i="2"/>
  <c r="L102" i="2"/>
  <c r="K103" i="2"/>
  <c r="L103" i="2"/>
  <c r="L73" i="2"/>
  <c r="K73" i="2"/>
  <c r="F68" i="2"/>
  <c r="F60" i="2" s="1"/>
  <c r="E68" i="2"/>
  <c r="E60" i="2" s="1"/>
  <c r="D68" i="2"/>
  <c r="D60" i="2" s="1"/>
  <c r="F66" i="2"/>
  <c r="E66" i="2"/>
  <c r="D66" i="2"/>
  <c r="F65" i="2"/>
  <c r="E65" i="2"/>
  <c r="D65" i="2"/>
  <c r="K75" i="2"/>
  <c r="D62" i="2" l="1"/>
  <c r="F62" i="2"/>
  <c r="E62" i="2"/>
  <c r="G64" i="2"/>
  <c r="H64" i="2"/>
  <c r="H67" i="2"/>
  <c r="G67" i="2"/>
  <c r="H68" i="2"/>
  <c r="H60" i="2" s="1"/>
  <c r="G68" i="2"/>
  <c r="G60" i="2" s="1"/>
  <c r="H66" i="2"/>
  <c r="H65" i="2"/>
  <c r="G66" i="2"/>
  <c r="G65" i="2"/>
  <c r="H61" i="2"/>
  <c r="H58" i="2" s="1"/>
  <c r="C66" i="2"/>
  <c r="C65" i="2"/>
  <c r="G61" i="2"/>
  <c r="G58" i="2" s="1"/>
  <c r="C68" i="2"/>
  <c r="C60" i="2" s="1"/>
  <c r="D59" i="2"/>
  <c r="D57" i="2" s="1"/>
  <c r="D56" i="2" s="1"/>
  <c r="L75" i="2"/>
  <c r="H59" i="2" l="1"/>
  <c r="H57" i="2" s="1"/>
  <c r="H56" i="2" s="1"/>
  <c r="H62" i="2"/>
  <c r="G62" i="2"/>
  <c r="C62" i="2"/>
  <c r="C59" i="2"/>
  <c r="C57" i="2" s="1"/>
  <c r="C56" i="2" s="1"/>
  <c r="F59" i="2"/>
  <c r="F57" i="2" s="1"/>
  <c r="F56" i="2" s="1"/>
  <c r="E59" i="2"/>
  <c r="E57" i="2" s="1"/>
  <c r="E56" i="2" s="1"/>
  <c r="G59" i="2"/>
  <c r="G57" i="2" s="1"/>
  <c r="G56" i="2" s="1"/>
  <c r="L56" i="2" l="1"/>
  <c r="L62" i="2" s="1"/>
  <c r="K56" i="2"/>
  <c r="K62" i="2" s="1"/>
</calcChain>
</file>

<file path=xl/sharedStrings.xml><?xml version="1.0" encoding="utf-8"?>
<sst xmlns="http://schemas.openxmlformats.org/spreadsheetml/2006/main" count="227" uniqueCount="155">
  <si>
    <t>田辺市</t>
    <rPh sb="0" eb="3">
      <t>タナベシ</t>
    </rPh>
    <phoneticPr fontId="2"/>
  </si>
  <si>
    <t>作物</t>
    <rPh sb="0" eb="2">
      <t>サクモツ</t>
    </rPh>
    <phoneticPr fontId="2"/>
  </si>
  <si>
    <t>水稲</t>
  </si>
  <si>
    <t>蕎麦</t>
    <rPh sb="0" eb="2">
      <t>そば</t>
    </rPh>
    <phoneticPr fontId="5" type="Hiragana"/>
  </si>
  <si>
    <t>甘夏</t>
  </si>
  <si>
    <t>八朔</t>
  </si>
  <si>
    <t>清見</t>
  </si>
  <si>
    <t>ｾﾐﾉｰﾙ</t>
    <phoneticPr fontId="5" type="Hiragana"/>
  </si>
  <si>
    <t>ﾈｰﾌﾞﾙ</t>
    <phoneticPr fontId="5" type="Hiragana"/>
  </si>
  <si>
    <t>レモン</t>
  </si>
  <si>
    <t>柚子</t>
  </si>
  <si>
    <t>はるみ</t>
  </si>
  <si>
    <t>せとか</t>
  </si>
  <si>
    <t>橙</t>
    <rPh sb="0" eb="1">
      <t>だいだい</t>
    </rPh>
    <phoneticPr fontId="5" type="Hiragana"/>
  </si>
  <si>
    <t>古城</t>
  </si>
  <si>
    <t>NK14</t>
  </si>
  <si>
    <t>大石</t>
  </si>
  <si>
    <t>柿</t>
  </si>
  <si>
    <t>栗</t>
  </si>
  <si>
    <t>青ねぎ</t>
  </si>
  <si>
    <t>春菊</t>
  </si>
  <si>
    <t>小松菜</t>
  </si>
  <si>
    <t>ナス</t>
  </si>
  <si>
    <t>しそ</t>
  </si>
  <si>
    <t>苺</t>
  </si>
  <si>
    <t>養鶏</t>
    <rPh sb="0" eb="2">
      <t>ようけい</t>
    </rPh>
    <phoneticPr fontId="5" type="Hiragana"/>
  </si>
  <si>
    <t>養豚</t>
  </si>
  <si>
    <t>畜産</t>
    <rPh sb="0" eb="2">
      <t>チクサン</t>
    </rPh>
    <phoneticPr fontId="2"/>
  </si>
  <si>
    <t>極早生</t>
    <phoneticPr fontId="5" type="Hiragana"/>
  </si>
  <si>
    <t>伊予柑</t>
    <phoneticPr fontId="5" type="Hiragana"/>
  </si>
  <si>
    <t>ﾊﾞﾚﾝｼｱ</t>
    <phoneticPr fontId="5" type="Hiragana"/>
  </si>
  <si>
    <t>ポンカン</t>
    <phoneticPr fontId="5" type="Hiragana"/>
  </si>
  <si>
    <t>三宝柑</t>
    <phoneticPr fontId="5" type="Hiragana"/>
  </si>
  <si>
    <t>ﾊﾟｰﾌﾟﾙｸｲｰﾝ</t>
    <phoneticPr fontId="5" type="Hiragana"/>
  </si>
  <si>
    <t>ブランコ</t>
    <phoneticPr fontId="5" type="Hiragana"/>
  </si>
  <si>
    <t>ソルダム</t>
    <phoneticPr fontId="5" type="Hiragana"/>
  </si>
  <si>
    <t>繁殖牛</t>
    <phoneticPr fontId="5" type="Hiragana"/>
  </si>
  <si>
    <t>肥育牛</t>
    <phoneticPr fontId="5" type="Hiragana"/>
  </si>
  <si>
    <t>皆平(梅)</t>
    <phoneticPr fontId="5" type="Hiragana"/>
  </si>
  <si>
    <t>花木</t>
    <rPh sb="0" eb="2">
      <t>カボク</t>
    </rPh>
    <phoneticPr fontId="2"/>
  </si>
  <si>
    <t>野菜果物</t>
    <rPh sb="0" eb="2">
      <t>ヤサイ</t>
    </rPh>
    <rPh sb="2" eb="4">
      <t>クダモノ</t>
    </rPh>
    <phoneticPr fontId="2"/>
  </si>
  <si>
    <t>スモモ</t>
    <phoneticPr fontId="2"/>
  </si>
  <si>
    <t>梅</t>
    <rPh sb="0" eb="1">
      <t>ウメ</t>
    </rPh>
    <phoneticPr fontId="2"/>
  </si>
  <si>
    <t>柑橘</t>
    <rPh sb="0" eb="2">
      <t>カンキツ</t>
    </rPh>
    <phoneticPr fontId="2"/>
  </si>
  <si>
    <t>水稲・蕎麦</t>
    <rPh sb="0" eb="2">
      <t>スイトウ</t>
    </rPh>
    <rPh sb="3" eb="5">
      <t>ソバ</t>
    </rPh>
    <phoneticPr fontId="2"/>
  </si>
  <si>
    <t>南高・計</t>
    <rPh sb="0" eb="2">
      <t>ナンコウ</t>
    </rPh>
    <rPh sb="3" eb="4">
      <t>ケイ</t>
    </rPh>
    <phoneticPr fontId="2"/>
  </si>
  <si>
    <t>小梅・計</t>
    <rPh sb="0" eb="2">
      <t>コウメ</t>
    </rPh>
    <rPh sb="3" eb="4">
      <t>ケイ</t>
    </rPh>
    <phoneticPr fontId="2"/>
  </si>
  <si>
    <t>カラー</t>
    <phoneticPr fontId="5" type="Hiragana"/>
  </si>
  <si>
    <t>現状</t>
    <rPh sb="0" eb="2">
      <t>ゲンジョウ</t>
    </rPh>
    <phoneticPr fontId="2"/>
  </si>
  <si>
    <t>目標</t>
    <rPh sb="0" eb="2">
      <t>モクヒョウ</t>
    </rPh>
    <phoneticPr fontId="2"/>
  </si>
  <si>
    <t>A.現状</t>
    <rPh sb="2" eb="4">
      <t>ゲンジョウ</t>
    </rPh>
    <phoneticPr fontId="2"/>
  </si>
  <si>
    <t>B.目標</t>
    <rPh sb="2" eb="4">
      <t>モクヒョウ</t>
    </rPh>
    <phoneticPr fontId="2"/>
  </si>
  <si>
    <t>C.現状</t>
    <rPh sb="2" eb="4">
      <t>ゲンジョウ</t>
    </rPh>
    <phoneticPr fontId="2"/>
  </si>
  <si>
    <t>D.目標</t>
    <rPh sb="2" eb="4">
      <t>モクヒョウ</t>
    </rPh>
    <phoneticPr fontId="2"/>
  </si>
  <si>
    <t>E.現状</t>
    <rPh sb="2" eb="4">
      <t>ゲンジョウ</t>
    </rPh>
    <phoneticPr fontId="2"/>
  </si>
  <si>
    <t>F.目標</t>
    <rPh sb="2" eb="4">
      <t>モクヒョウ</t>
    </rPh>
    <phoneticPr fontId="2"/>
  </si>
  <si>
    <t>G.現状</t>
    <rPh sb="2" eb="4">
      <t>ゲンジョウ</t>
    </rPh>
    <phoneticPr fontId="2"/>
  </si>
  <si>
    <t>H.目標</t>
    <rPh sb="2" eb="4">
      <t>モクヒョウ</t>
    </rPh>
    <phoneticPr fontId="2"/>
  </si>
  <si>
    <t>I.現状</t>
    <rPh sb="2" eb="4">
      <t>ゲンジョウ</t>
    </rPh>
    <phoneticPr fontId="2"/>
  </si>
  <si>
    <t>J.目標</t>
    <rPh sb="2" eb="4">
      <t>モクヒョウ</t>
    </rPh>
    <phoneticPr fontId="2"/>
  </si>
  <si>
    <t>単価 (円/kg)</t>
    <rPh sb="0" eb="2">
      <t>タンカ</t>
    </rPh>
    <rPh sb="4" eb="5">
      <t>エン</t>
    </rPh>
    <phoneticPr fontId="2"/>
  </si>
  <si>
    <t>販売額 (万円)</t>
    <rPh sb="0" eb="2">
      <t>ハンバイ</t>
    </rPh>
    <rPh sb="2" eb="3">
      <t>ガク</t>
    </rPh>
    <rPh sb="5" eb="7">
      <t>マンエン</t>
    </rPh>
    <phoneticPr fontId="2"/>
  </si>
  <si>
    <t>面積 (a)</t>
    <rPh sb="0" eb="2">
      <t>メンセキ</t>
    </rPh>
    <phoneticPr fontId="2"/>
  </si>
  <si>
    <t>その他梅・計</t>
    <rPh sb="2" eb="3">
      <t>た</t>
    </rPh>
    <rPh sb="3" eb="4">
      <t>うめ</t>
    </rPh>
    <phoneticPr fontId="5" type="Hiragana"/>
  </si>
  <si>
    <t>その他スモモ・計</t>
    <phoneticPr fontId="5" type="Hiragana"/>
  </si>
  <si>
    <t>面積生産量 (kg/10a)</t>
    <rPh sb="0" eb="2">
      <t>メンセキ</t>
    </rPh>
    <rPh sb="2" eb="4">
      <t>セイサン</t>
    </rPh>
    <rPh sb="4" eb="5">
      <t>リョウ</t>
    </rPh>
    <phoneticPr fontId="2"/>
  </si>
  <si>
    <t>所在地</t>
    <rPh sb="0" eb="3">
      <t>ショザイチ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</si>
  <si>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</si>
  <si>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</si>
  <si>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種別</t>
    <rPh sb="0" eb="2">
      <t>シュベツ</t>
    </rPh>
    <phoneticPr fontId="2"/>
  </si>
  <si>
    <t>規模</t>
    <rPh sb="0" eb="2">
      <t>キボ</t>
    </rPh>
    <phoneticPr fontId="2"/>
  </si>
  <si>
    <t>棟・台・系</t>
    <rPh sb="0" eb="1">
      <t>トウ</t>
    </rPh>
    <rPh sb="2" eb="3">
      <t>ダイ</t>
    </rPh>
    <rPh sb="4" eb="5">
      <t>ケイ</t>
    </rPh>
    <phoneticPr fontId="2"/>
  </si>
  <si>
    <t>㎡</t>
    <phoneticPr fontId="2"/>
  </si>
  <si>
    <t>導入時期・備考</t>
    <rPh sb="0" eb="2">
      <t>ドウニュウ</t>
    </rPh>
    <rPh sb="2" eb="4">
      <t>ジキ</t>
    </rPh>
    <rPh sb="5" eb="7">
      <t>ビコウ</t>
    </rPh>
    <phoneticPr fontId="2"/>
  </si>
  <si>
    <t>詳細</t>
    <rPh sb="0" eb="2">
      <t>ショウサイ</t>
    </rPh>
    <phoneticPr fontId="2"/>
  </si>
  <si>
    <t>自己資金</t>
    <rPh sb="0" eb="2">
      <t>ジコ</t>
    </rPh>
    <rPh sb="2" eb="4">
      <t>シキン</t>
    </rPh>
    <phoneticPr fontId="2"/>
  </si>
  <si>
    <t>🔶農業生産施設（面積で計算できるもの）</t>
    <rPh sb="2" eb="4">
      <t>ノウギョウ</t>
    </rPh>
    <rPh sb="4" eb="6">
      <t>セイサン</t>
    </rPh>
    <rPh sb="6" eb="8">
      <t>シセツ</t>
    </rPh>
    <rPh sb="9" eb="11">
      <t>メンセキ</t>
    </rPh>
    <rPh sb="12" eb="14">
      <t>ケイサン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</si>
  <si>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</si>
  <si>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</si>
  <si>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</si>
  <si>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</si>
  <si>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仕様・備考</t>
    <rPh sb="0" eb="2">
      <t>シヨウ</t>
    </rPh>
    <rPh sb="3" eb="5">
      <t>ビコウ</t>
    </rPh>
    <phoneticPr fontId="2"/>
  </si>
  <si>
    <t>🔶生産方式の合理化に係る農業用機械等の取得計画（面積で計算できないもの）</t>
    <rPh sb="2" eb="4">
      <t>セイサン</t>
    </rPh>
    <rPh sb="4" eb="6">
      <t>ホウシキ</t>
    </rPh>
    <rPh sb="7" eb="10">
      <t>ゴウリカ</t>
    </rPh>
    <rPh sb="11" eb="12">
      <t>カカ</t>
    </rPh>
    <rPh sb="13" eb="15">
      <t>ノウギョウ</t>
    </rPh>
    <rPh sb="15" eb="16">
      <t>ヨウ</t>
    </rPh>
    <rPh sb="16" eb="18">
      <t>キカイ</t>
    </rPh>
    <rPh sb="18" eb="19">
      <t>トウ</t>
    </rPh>
    <rPh sb="20" eb="22">
      <t>シュトク</t>
    </rPh>
    <rPh sb="22" eb="24">
      <t>ケイカク</t>
    </rPh>
    <rPh sb="25" eb="27">
      <t>メンセキ</t>
    </rPh>
    <rPh sb="28" eb="30">
      <t>ケイサン</t>
    </rPh>
    <phoneticPr fontId="2"/>
  </si>
  <si>
    <t>(万円)</t>
    <rPh sb="1" eb="2">
      <t>マン</t>
    </rPh>
    <rPh sb="2" eb="3">
      <t>エン</t>
    </rPh>
    <phoneticPr fontId="2"/>
  </si>
  <si>
    <t>or融資</t>
    <rPh sb="2" eb="4">
      <t>ユウシ</t>
    </rPh>
    <phoneticPr fontId="2"/>
  </si>
  <si>
    <t>ｵﾘｰﾌﾞ</t>
  </si>
  <si>
    <t>ﾁﾝｹﾞﾝｻｲ</t>
  </si>
  <si>
    <t>かすみ草</t>
  </si>
  <si>
    <t>ｽﾀｰﾁｽ</t>
  </si>
  <si>
    <t>ｶｰﾈｰｼｮﾝ</t>
  </si>
  <si>
    <t>田</t>
    <rPh sb="0" eb="1">
      <t>タ</t>
    </rPh>
    <phoneticPr fontId="2"/>
  </si>
  <si>
    <t>畑</t>
    <rPh sb="0" eb="1">
      <t>ハタ</t>
    </rPh>
    <phoneticPr fontId="2"/>
  </si>
  <si>
    <t>その他野菜果物・計</t>
    <rPh sb="5" eb="7">
      <t>くだもの</t>
    </rPh>
    <phoneticPr fontId="5" type="Hiragana"/>
  </si>
  <si>
    <t>その他花木・計</t>
    <rPh sb="2" eb="3">
      <t>た</t>
    </rPh>
    <phoneticPr fontId="5" type="Hiragana"/>
  </si>
  <si>
    <t>その他畜産・計</t>
    <rPh sb="2" eb="3">
      <t>た</t>
    </rPh>
    <rPh sb="3" eb="5">
      <t>ちくさん</t>
    </rPh>
    <phoneticPr fontId="5" type="Hiragana"/>
  </si>
  <si>
    <t>その他田作・計</t>
    <rPh sb="2" eb="3">
      <t>た</t>
    </rPh>
    <rPh sb="3" eb="4">
      <t>た</t>
    </rPh>
    <rPh sb="4" eb="5">
      <t>さく</t>
    </rPh>
    <rPh sb="6" eb="7">
      <t>けい</t>
    </rPh>
    <phoneticPr fontId="5" type="Hiragana"/>
  </si>
  <si>
    <t>【内訳詳細1】</t>
    <rPh sb="1" eb="3">
      <t>ウチワケ</t>
    </rPh>
    <rPh sb="3" eb="5">
      <t>ショウサイ</t>
    </rPh>
    <phoneticPr fontId="2"/>
  </si>
  <si>
    <t>【内訳詳細2】</t>
    <rPh sb="1" eb="3">
      <t>ウチワケ</t>
    </rPh>
    <rPh sb="3" eb="5">
      <t>ショウサイ</t>
    </rPh>
    <phoneticPr fontId="2"/>
  </si>
  <si>
    <t>生産量 (t)</t>
    <rPh sb="0" eb="2">
      <t>セイサン</t>
    </rPh>
    <rPh sb="2" eb="3">
      <t>リョウ</t>
    </rPh>
    <phoneticPr fontId="2"/>
  </si>
  <si>
    <t>田辺市</t>
    <rPh sb="0" eb="3">
      <t>タナベシ</t>
    </rPh>
    <phoneticPr fontId="2"/>
  </si>
  <si>
    <t>モノラック</t>
  </si>
  <si>
    <t>スプリンクラー</t>
  </si>
  <si>
    <t>ビニルハウス(野菜)</t>
    <rPh sb="7" eb="9">
      <t>ヤサイ</t>
    </rPh>
    <phoneticPr fontId="1"/>
  </si>
  <si>
    <t>ビニルハウス(梅干)</t>
    <rPh sb="7" eb="9">
      <t>ウメボシ</t>
    </rPh>
    <phoneticPr fontId="1"/>
  </si>
  <si>
    <t>加工所（梅干）</t>
    <rPh sb="0" eb="2">
      <t>カコウ</t>
    </rPh>
    <rPh sb="2" eb="3">
      <t>トコロ</t>
    </rPh>
    <rPh sb="4" eb="6">
      <t>ウメボ</t>
    </rPh>
    <phoneticPr fontId="1"/>
  </si>
  <si>
    <t>倉庫</t>
    <rPh sb="0" eb="2">
      <t>ソウコ</t>
    </rPh>
    <phoneticPr fontId="1"/>
  </si>
  <si>
    <t>パソコン</t>
  </si>
  <si>
    <t>会計ソフト</t>
    <rPh sb="0" eb="2">
      <t>カイケイ</t>
    </rPh>
    <phoneticPr fontId="1"/>
  </si>
  <si>
    <t>ドローン</t>
  </si>
  <si>
    <t>パワーアシストスーツ</t>
  </si>
  <si>
    <t>軽トラック</t>
    <rPh sb="0" eb="1">
      <t>ケイ</t>
    </rPh>
    <phoneticPr fontId="1"/>
  </si>
  <si>
    <t>フォークリフト</t>
  </si>
  <si>
    <t>選果機</t>
    <rPh sb="0" eb="3">
      <t>センカキ</t>
    </rPh>
    <phoneticPr fontId="1"/>
  </si>
  <si>
    <t>動力噴霧器</t>
    <rPh sb="0" eb="2">
      <t>ドウリョク</t>
    </rPh>
    <rPh sb="2" eb="5">
      <t>フンムキ</t>
    </rPh>
    <phoneticPr fontId="1"/>
  </si>
  <si>
    <t>鳥獣害用防護柵</t>
    <rPh sb="0" eb="3">
      <t>チョウジュウガイ</t>
    </rPh>
    <rPh sb="3" eb="4">
      <t>ヨウ</t>
    </rPh>
    <rPh sb="4" eb="7">
      <t>ボウゴサク</t>
    </rPh>
    <phoneticPr fontId="1"/>
  </si>
  <si>
    <t>デコポン（不知火）</t>
    <rPh sb="5" eb="8">
      <t>しらぬい</t>
    </rPh>
    <phoneticPr fontId="5" type="Hiragana"/>
  </si>
  <si>
    <t>経費 (万円)</t>
    <rPh sb="0" eb="2">
      <t>ケイヒ</t>
    </rPh>
    <rPh sb="4" eb="6">
      <t>マンエン</t>
    </rPh>
    <phoneticPr fontId="2"/>
  </si>
  <si>
    <t>K.現状</t>
    <rPh sb="2" eb="4">
      <t>ゲンジョウ</t>
    </rPh>
    <phoneticPr fontId="2"/>
  </si>
  <si>
    <t>L.目標</t>
    <rPh sb="2" eb="4">
      <t>モクヒョウ</t>
    </rPh>
    <phoneticPr fontId="2"/>
  </si>
  <si>
    <t>所得 (万円)</t>
    <rPh sb="0" eb="2">
      <t>ショトク</t>
    </rPh>
    <rPh sb="4" eb="6">
      <t>マンエン</t>
    </rPh>
    <phoneticPr fontId="2"/>
  </si>
  <si>
    <t>M.現状</t>
    <rPh sb="2" eb="4">
      <t>ゲンジョウ</t>
    </rPh>
    <phoneticPr fontId="2"/>
  </si>
  <si>
    <t>N.目標</t>
    <rPh sb="2" eb="4">
      <t>モクヒョウ</t>
    </rPh>
    <phoneticPr fontId="2"/>
  </si>
  <si>
    <t>↓</t>
    <phoneticPr fontId="2"/>
  </si>
  <si>
    <t>主たる従事者の数</t>
    <rPh sb="0" eb="1">
      <t>シュ</t>
    </rPh>
    <rPh sb="3" eb="6">
      <t>ジュウジシャ</t>
    </rPh>
    <rPh sb="7" eb="8">
      <t>カズ</t>
    </rPh>
    <phoneticPr fontId="2"/>
  </si>
  <si>
    <t>O.現状</t>
    <rPh sb="2" eb="4">
      <t>ゲンジョウ</t>
    </rPh>
    <phoneticPr fontId="2"/>
  </si>
  <si>
    <t>P.目標</t>
    <rPh sb="2" eb="4">
      <t>モクヒョウ</t>
    </rPh>
    <phoneticPr fontId="2"/>
  </si>
  <si>
    <t>1人当たり所得 (万円)</t>
    <rPh sb="1" eb="2">
      <t>ヒト</t>
    </rPh>
    <rPh sb="2" eb="3">
      <t>ア</t>
    </rPh>
    <rPh sb="5" eb="7">
      <t>ショトク</t>
    </rPh>
    <phoneticPr fontId="2"/>
  </si>
  <si>
    <t>→青採</t>
    <rPh sb="1" eb="2">
      <t>アオ</t>
    </rPh>
    <rPh sb="2" eb="3">
      <t>サイ</t>
    </rPh>
    <phoneticPr fontId="2"/>
  </si>
  <si>
    <t>→自家漬</t>
    <rPh sb="1" eb="3">
      <t>ジカ</t>
    </rPh>
    <rPh sb="3" eb="4">
      <t>ツケ</t>
    </rPh>
    <phoneticPr fontId="2"/>
  </si>
  <si>
    <t>→熟拾</t>
    <rPh sb="1" eb="2">
      <t>ジュク</t>
    </rPh>
    <rPh sb="2" eb="3">
      <t>ヒロ</t>
    </rPh>
    <phoneticPr fontId="2"/>
  </si>
  <si>
    <t>-</t>
  </si>
  <si>
    <t>-</t>
    <phoneticPr fontId="2"/>
  </si>
  <si>
    <t>🔶メモ</t>
    <phoneticPr fontId="2"/>
  </si>
  <si>
    <t>漬梅の販売額は、生産量×0.5（加工減率）×単価</t>
    <phoneticPr fontId="2"/>
  </si>
  <si>
    <t>購入or借地</t>
    <rPh sb="0" eb="2">
      <t>コウニュウ</t>
    </rPh>
    <rPh sb="4" eb="6">
      <t>シャクチ</t>
    </rPh>
    <phoneticPr fontId="2"/>
  </si>
  <si>
    <t>🔶取得予定農地</t>
    <rPh sb="2" eb="4">
      <t>シュトク</t>
    </rPh>
    <rPh sb="4" eb="6">
      <t>ヨテイ</t>
    </rPh>
    <rPh sb="6" eb="8">
      <t>ノウチ</t>
    </rPh>
    <phoneticPr fontId="2"/>
  </si>
  <si>
    <t>温州・計</t>
    <rPh sb="0" eb="2">
      <t>うんしゅう</t>
    </rPh>
    <rPh sb="3" eb="4">
      <t>けい</t>
    </rPh>
    <phoneticPr fontId="5" type="Hiragana"/>
  </si>
  <si>
    <t>早生</t>
    <phoneticPr fontId="5" type="Hiragana"/>
  </si>
  <si>
    <t>他(           )</t>
    <rPh sb="0" eb="1">
      <t>ホカ</t>
    </rPh>
    <phoneticPr fontId="2"/>
  </si>
  <si>
    <t>中晩柑他・計</t>
    <rPh sb="0" eb="1">
      <t>ナカ</t>
    </rPh>
    <rPh sb="1" eb="3">
      <t>バンカン</t>
    </rPh>
    <rPh sb="3" eb="4">
      <t>ホカ</t>
    </rPh>
    <rPh sb="5" eb="6">
      <t>ケイ</t>
    </rPh>
    <phoneticPr fontId="2"/>
  </si>
  <si>
    <t>販売委託手数料等は、単価や販売額に含めず、経費として計算する。
面積生産量が少ない場合、その理由が必要（老木・改植直後など）[別紙任意様式]
単価・面積生産量が現状と目標で変わる場合、その理由が必要。[別紙任意様式]</t>
    <phoneticPr fontId="2"/>
  </si>
  <si>
    <t>その他柑橘・小計</t>
    <rPh sb="2" eb="3">
      <t>た</t>
    </rPh>
    <rPh sb="3" eb="5">
      <t>かんきつ</t>
    </rPh>
    <rPh sb="6" eb="7">
      <t>しょう</t>
    </rPh>
    <phoneticPr fontId="5" type="Hiragana"/>
  </si>
  <si>
    <t>総計</t>
    <rPh sb="0" eb="2">
      <t>ソウケイ</t>
    </rPh>
    <phoneticPr fontId="2"/>
  </si>
  <si>
    <t>🔶作物個別（面積はa、ただし畜産は頭数・生産量はt、ただし花木は本またはケース）</t>
    <rPh sb="21" eb="23">
      <t>セイサン</t>
    </rPh>
    <rPh sb="23" eb="24">
      <t>リョウ</t>
    </rPh>
    <rPh sb="30" eb="32">
      <t>カボク</t>
    </rPh>
    <rPh sb="33" eb="34">
      <t>ホン</t>
    </rPh>
    <phoneticPr fontId="2"/>
  </si>
  <si>
    <t>小計：柑橘～
野菜果物</t>
    <rPh sb="0" eb="2">
      <t>ショウケイ</t>
    </rPh>
    <rPh sb="3" eb="5">
      <t>カンキツ</t>
    </rPh>
    <rPh sb="7" eb="9">
      <t>ヤサイ</t>
    </rPh>
    <rPh sb="9" eb="11">
      <t>クダモノ</t>
    </rPh>
    <phoneticPr fontId="2"/>
  </si>
  <si>
    <t>小計：田+畑</t>
    <rPh sb="0" eb="2">
      <t>ショウケイ</t>
    </rPh>
    <rPh sb="3" eb="4">
      <t>タ</t>
    </rPh>
    <rPh sb="5" eb="6">
      <t>ハタケ</t>
    </rPh>
    <phoneticPr fontId="2"/>
  </si>
  <si>
    <t>自己資金 or 融資</t>
    <rPh sb="0" eb="4">
      <t>ジコシキン</t>
    </rPh>
    <rPh sb="8" eb="10">
      <t>ユウシ</t>
    </rPh>
    <phoneticPr fontId="2"/>
  </si>
  <si>
    <r>
      <t>金額</t>
    </r>
    <r>
      <rPr>
        <sz val="6"/>
        <color rgb="FF000000"/>
        <rFont val="MS UI Gothic"/>
        <family val="3"/>
        <charset val="128"/>
      </rPr>
      <t>(万円)</t>
    </r>
    <rPh sb="0" eb="2">
      <t>キンガク</t>
    </rPh>
    <rPh sb="3" eb="5">
      <t>マンエン</t>
    </rPh>
    <phoneticPr fontId="2"/>
  </si>
  <si>
    <r>
      <t>面積</t>
    </r>
    <r>
      <rPr>
        <sz val="6"/>
        <color rgb="FF000000"/>
        <rFont val="MS UI Gothic"/>
        <family val="3"/>
        <charset val="128"/>
      </rPr>
      <t>(㎡)</t>
    </r>
    <rPh sb="0" eb="2">
      <t>メンセキ</t>
    </rPh>
    <phoneticPr fontId="2"/>
  </si>
  <si>
    <r>
      <t>取得時期</t>
    </r>
    <r>
      <rPr>
        <sz val="6"/>
        <color rgb="FF000000"/>
        <rFont val="MS UI Gothic"/>
        <family val="3"/>
        <charset val="128"/>
      </rPr>
      <t>（ｘ年以内）</t>
    </r>
    <rPh sb="0" eb="2">
      <t>シュトク</t>
    </rPh>
    <rPh sb="2" eb="4">
      <t>ジキ</t>
    </rPh>
    <phoneticPr fontId="2"/>
  </si>
  <si>
    <r>
      <t>導入時期</t>
    </r>
    <r>
      <rPr>
        <sz val="6"/>
        <color rgb="FF000000"/>
        <rFont val="MS UI Gothic"/>
        <family val="3"/>
        <charset val="128"/>
      </rPr>
      <t>（ｘ年以内）</t>
    </r>
    <rPh sb="0" eb="2">
      <t>ドウニュウ</t>
    </rPh>
    <rPh sb="2" eb="4">
      <t>ジキ</t>
    </rPh>
    <rPh sb="6" eb="7">
      <t>ネン</t>
    </rPh>
    <rPh sb="7" eb="9">
      <t>イナイ</t>
    </rPh>
    <phoneticPr fontId="2"/>
  </si>
  <si>
    <r>
      <t>金額</t>
    </r>
    <r>
      <rPr>
        <sz val="6"/>
        <color rgb="FF000000"/>
        <rFont val="MS UI Gothic"/>
        <family val="3"/>
        <charset val="128"/>
      </rPr>
      <t>（万円）</t>
    </r>
    <rPh sb="0" eb="2">
      <t>キンガク</t>
    </rPh>
    <rPh sb="3" eb="4">
      <t>マン</t>
    </rPh>
    <rPh sb="4" eb="5">
      <t>エン</t>
    </rPh>
    <phoneticPr fontId="2"/>
  </si>
  <si>
    <t>【別紙　内訳詳細】</t>
    <rPh sb="1" eb="3">
      <t>ベッシ</t>
    </rPh>
    <rPh sb="4" eb="6">
      <t>ウチワケ</t>
    </rPh>
    <rPh sb="6" eb="8">
      <t>ショウサイ</t>
    </rPh>
    <phoneticPr fontId="2"/>
  </si>
  <si>
    <t>黄色部分は入力項目</t>
    <rPh sb="0" eb="2">
      <t>キイロ</t>
    </rPh>
    <rPh sb="2" eb="4">
      <t>ブブン</t>
    </rPh>
    <rPh sb="5" eb="7">
      <t>ニュウリョク</t>
    </rPh>
    <rPh sb="7" eb="9">
      <t>コウモク</t>
    </rPh>
    <phoneticPr fontId="2"/>
  </si>
  <si>
    <t>青色・白色部分は自動計算</t>
    <rPh sb="0" eb="2">
      <t>アオイロ</t>
    </rPh>
    <rPh sb="3" eb="5">
      <t>シロイロ</t>
    </rPh>
    <rPh sb="5" eb="7">
      <t>ブブン</t>
    </rPh>
    <rPh sb="8" eb="10">
      <t>ジドウ</t>
    </rPh>
    <rPh sb="10" eb="12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</si>
</sst>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#,##0_);[Red]\(#,##0\)"/>
    <numFmt numFmtId="179" formatCode="#,##0.0_);[Red]\(#,##0.0\)"/>
    <numFmt numFmtId="180" formatCode="#,##0_ ;[Red]\-#,##0\ "/>
  </numFmts>
  <fonts count="14" x14ac:knownFonts="1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color rgb="FF000000"/>
      <name val="Times New Roman"/>
      <family val="1"/>
    </font>
    <font>
      <sz val="6"/>
      <name val="ＭＳ Ｐゴシック"/>
      <family val="3"/>
      <charset val="128"/>
      <scheme val="minor"/>
    </font>
    <font>
      <sz val="10"/>
      <color rgb="FF000000"/>
      <name val="MS UI Gothic"/>
      <family val="3"/>
      <charset val="128"/>
    </font>
    <font>
      <sz val="8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8"/>
      <color rgb="FF000000"/>
      <name val="MS UI Gothic"/>
      <family val="3"/>
      <charset val="128"/>
    </font>
    <font>
      <i/>
      <sz val="10"/>
      <color rgb="FF000000"/>
      <name val="MS UI Gothic"/>
      <family val="3"/>
      <charset val="128"/>
    </font>
    <font>
      <sz val="6"/>
      <color rgb="FF000000"/>
      <name val="MS UI Gothic"/>
      <family val="3"/>
      <charset val="128"/>
    </font>
    <font>
      <i/>
      <sz val="6"/>
      <color rgb="FF000000"/>
      <name val="MS UI Gothic"/>
      <family val="3"/>
      <charset val="128"/>
    </font>
    <font>
      <i/>
      <sz val="8"/>
      <color rgb="FF00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0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4" borderId="2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left" vertical="center" shrinkToFit="1"/>
    </xf>
    <xf numFmtId="176" fontId="6" fillId="0" borderId="0" xfId="0" applyNumberFormat="1" applyFont="1" applyFill="1" applyBorder="1" applyAlignment="1" applyProtection="1">
      <alignment horizontal="right" vertical="center" shrinkToFit="1"/>
    </xf>
    <xf numFmtId="176" fontId="6" fillId="0" borderId="0" xfId="0" applyNumberFormat="1" applyFont="1" applyFill="1" applyBorder="1" applyAlignment="1" applyProtection="1">
      <alignment horizontal="left" vertical="center" shrinkToFit="1"/>
    </xf>
    <xf numFmtId="0" fontId="6" fillId="0" borderId="0" xfId="0" applyNumberFormat="1" applyFont="1" applyFill="1" applyBorder="1" applyAlignment="1" applyProtection="1">
      <alignment horizontal="right" vertical="center" shrinkToFit="1"/>
    </xf>
    <xf numFmtId="0" fontId="6" fillId="0" borderId="0" xfId="0" applyFont="1" applyFill="1" applyBorder="1" applyAlignment="1" applyProtection="1">
      <alignment horizontal="right" vertical="center" shrinkToFi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 wrapText="1"/>
    </xf>
    <xf numFmtId="176" fontId="3" fillId="0" borderId="0" xfId="0" applyNumberFormat="1" applyFont="1" applyFill="1" applyBorder="1" applyAlignment="1">
      <alignment vertical="center"/>
    </xf>
    <xf numFmtId="0" fontId="6" fillId="4" borderId="23" xfId="0" applyFont="1" applyFill="1" applyBorder="1" applyAlignment="1">
      <alignment horizontal="center" vertical="center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6" fillId="4" borderId="25" xfId="0" applyFont="1" applyFill="1" applyBorder="1" applyAlignment="1">
      <alignment horizontal="center" vertical="center" shrinkToFit="1"/>
    </xf>
    <xf numFmtId="0" fontId="6" fillId="4" borderId="2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20" xfId="0" applyFont="1" applyFill="1" applyBorder="1" applyAlignment="1" applyProtection="1">
      <alignment horizontal="center" vertical="center" shrinkToFit="1"/>
      <protection locked="0"/>
    </xf>
    <xf numFmtId="0" fontId="8" fillId="0" borderId="56" xfId="0" applyFont="1" applyFill="1" applyBorder="1" applyAlignment="1" applyProtection="1">
      <alignment horizontal="center" vertical="center" shrinkToFit="1"/>
      <protection locked="0"/>
    </xf>
    <xf numFmtId="0" fontId="6" fillId="0" borderId="66" xfId="0" applyFont="1" applyFill="1" applyBorder="1" applyAlignment="1">
      <alignment horizontal="center" vertical="center" shrinkToFit="1"/>
    </xf>
    <xf numFmtId="0" fontId="6" fillId="0" borderId="59" xfId="0" applyFont="1" applyFill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shrinkToFit="1"/>
    </xf>
    <xf numFmtId="0" fontId="6" fillId="2" borderId="59" xfId="0" applyFont="1" applyFill="1" applyBorder="1" applyAlignment="1" applyProtection="1">
      <alignment horizontal="center" vertical="center" shrinkToFit="1"/>
      <protection locked="0"/>
    </xf>
    <xf numFmtId="0" fontId="6" fillId="2" borderId="63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20" xfId="0" applyFont="1" applyFill="1" applyBorder="1" applyAlignment="1" applyProtection="1">
      <alignment horizontal="center" vertical="center" shrinkToFit="1"/>
    </xf>
    <xf numFmtId="0" fontId="6" fillId="0" borderId="56" xfId="0" applyFont="1" applyFill="1" applyBorder="1" applyAlignment="1" applyProtection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shrinkToFit="1"/>
    </xf>
    <xf numFmtId="0" fontId="6" fillId="4" borderId="68" xfId="0" applyFont="1" applyFill="1" applyBorder="1" applyAlignment="1">
      <alignment horizontal="center" shrinkToFit="1"/>
    </xf>
    <xf numFmtId="0" fontId="6" fillId="4" borderId="67" xfId="0" applyFont="1" applyFill="1" applyBorder="1" applyAlignment="1">
      <alignment horizontal="center" shrinkToFit="1"/>
    </xf>
    <xf numFmtId="0" fontId="6" fillId="4" borderId="21" xfId="0" applyFont="1" applyFill="1" applyBorder="1" applyAlignment="1">
      <alignment horizontal="center" vertical="top" shrinkToFit="1"/>
    </xf>
    <xf numFmtId="0" fontId="6" fillId="4" borderId="31" xfId="0" applyFont="1" applyFill="1" applyBorder="1" applyAlignment="1">
      <alignment horizontal="center" vertical="top" shrinkToFit="1"/>
    </xf>
    <xf numFmtId="0" fontId="6" fillId="4" borderId="29" xfId="0" applyFont="1" applyFill="1" applyBorder="1" applyAlignment="1">
      <alignment horizontal="center" vertical="top" shrinkToFit="1"/>
    </xf>
    <xf numFmtId="0" fontId="6" fillId="2" borderId="25" xfId="0" applyFont="1" applyFill="1" applyBorder="1" applyAlignment="1" applyProtection="1">
      <alignment horizontal="left" vertical="center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25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26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23" xfId="0" applyNumberFormat="1" applyFont="1" applyFill="1" applyBorder="1" applyAlignment="1" applyProtection="1">
      <alignment horizontal="right" vertical="center" indent="1" shrinkToFit="1"/>
      <protection locked="0"/>
    </xf>
    <xf numFmtId="176" fontId="6" fillId="2" borderId="25" xfId="0" applyNumberFormat="1" applyFont="1" applyFill="1" applyBorder="1" applyAlignment="1" applyProtection="1">
      <alignment horizontal="right" vertical="center" indent="1" shrinkToFit="1"/>
      <protection locked="0"/>
    </xf>
    <xf numFmtId="176" fontId="6" fillId="2" borderId="27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3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54" xfId="0" applyFont="1" applyFill="1" applyBorder="1" applyAlignment="1" applyProtection="1">
      <alignment horizontal="center" vertical="center" shrinkToFit="1"/>
    </xf>
    <xf numFmtId="0" fontId="6" fillId="2" borderId="79" xfId="0" applyFont="1" applyFill="1" applyBorder="1" applyAlignment="1" applyProtection="1">
      <alignment horizontal="center" vertical="center" shrinkToFit="1"/>
      <protection locked="0"/>
    </xf>
    <xf numFmtId="0" fontId="6" fillId="2" borderId="80" xfId="0" applyFont="1" applyFill="1" applyBorder="1" applyAlignment="1" applyProtection="1">
      <alignment horizontal="center" vertical="center" shrinkToFit="1"/>
      <protection locked="0"/>
    </xf>
    <xf numFmtId="0" fontId="6" fillId="4" borderId="66" xfId="0" applyFont="1" applyFill="1" applyBorder="1" applyAlignment="1">
      <alignment horizontal="left" vertical="center"/>
    </xf>
    <xf numFmtId="0" fontId="6" fillId="4" borderId="63" xfId="0" applyFont="1" applyFill="1" applyBorder="1" applyAlignment="1">
      <alignment horizontal="left" vertical="center"/>
    </xf>
    <xf numFmtId="0" fontId="6" fillId="4" borderId="64" xfId="0" applyFont="1" applyFill="1" applyBorder="1" applyAlignment="1" applyProtection="1">
      <alignment horizontal="center" vertical="center"/>
    </xf>
    <xf numFmtId="0" fontId="6" fillId="4" borderId="65" xfId="0" applyFont="1" applyFill="1" applyBorder="1" applyAlignment="1" applyProtection="1">
      <alignment horizontal="center" vertical="center"/>
    </xf>
    <xf numFmtId="0" fontId="6" fillId="4" borderId="73" xfId="0" applyFont="1" applyFill="1" applyBorder="1" applyAlignment="1" applyProtection="1">
      <alignment horizontal="center" vertical="center"/>
    </xf>
    <xf numFmtId="0" fontId="6" fillId="4" borderId="74" xfId="0" applyFont="1" applyFill="1" applyBorder="1" applyAlignment="1" applyProtection="1">
      <alignment horizontal="center" vertical="center"/>
    </xf>
    <xf numFmtId="0" fontId="6" fillId="4" borderId="44" xfId="0" applyFont="1" applyFill="1" applyBorder="1" applyAlignment="1" applyProtection="1">
      <alignment horizontal="center" vertical="center"/>
    </xf>
    <xf numFmtId="0" fontId="6" fillId="4" borderId="40" xfId="0" applyFont="1" applyFill="1" applyBorder="1" applyAlignment="1" applyProtection="1">
      <alignment horizontal="center" vertical="center"/>
    </xf>
    <xf numFmtId="0" fontId="6" fillId="4" borderId="41" xfId="0" applyFont="1" applyFill="1" applyBorder="1" applyAlignment="1" applyProtection="1">
      <alignment horizontal="center" vertical="center"/>
    </xf>
    <xf numFmtId="180" fontId="6" fillId="2" borderId="50" xfId="0" applyNumberFormat="1" applyFont="1" applyFill="1" applyBorder="1" applyAlignment="1" applyProtection="1">
      <alignment horizontal="right" vertical="center" shrinkToFit="1"/>
      <protection locked="0"/>
    </xf>
    <xf numFmtId="180" fontId="6" fillId="2" borderId="51" xfId="0" applyNumberFormat="1" applyFont="1" applyFill="1" applyBorder="1" applyAlignment="1" applyProtection="1">
      <alignment horizontal="right" vertical="center" shrinkToFit="1"/>
      <protection locked="0"/>
    </xf>
    <xf numFmtId="180" fontId="6" fillId="0" borderId="50" xfId="0" applyNumberFormat="1" applyFont="1" applyFill="1" applyBorder="1" applyAlignment="1" applyProtection="1">
      <alignment horizontal="right" vertical="center" shrinkToFit="1"/>
    </xf>
    <xf numFmtId="180" fontId="6" fillId="0" borderId="78" xfId="0" applyNumberFormat="1" applyFont="1" applyFill="1" applyBorder="1" applyAlignment="1" applyProtection="1">
      <alignment horizontal="right" vertical="center" shrinkToFit="1"/>
    </xf>
    <xf numFmtId="0" fontId="6" fillId="4" borderId="43" xfId="0" applyFont="1" applyFill="1" applyBorder="1" applyAlignment="1" applyProtection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4" borderId="65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74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176" fontId="6" fillId="2" borderId="23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shrinkToFit="1"/>
    </xf>
    <xf numFmtId="49" fontId="6" fillId="0" borderId="18" xfId="0" applyNumberFormat="1" applyFont="1" applyFill="1" applyBorder="1" applyAlignment="1">
      <alignment horizontal="left" vertical="center" shrinkToFit="1"/>
    </xf>
    <xf numFmtId="0" fontId="6" fillId="2" borderId="82" xfId="0" applyFont="1" applyFill="1" applyBorder="1" applyAlignment="1" applyProtection="1">
      <alignment horizontal="center" vertical="center" shrinkToFit="1"/>
      <protection locked="0"/>
    </xf>
    <xf numFmtId="179" fontId="6" fillId="2" borderId="34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38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55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33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34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38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55" xfId="0" applyNumberFormat="1" applyFont="1" applyFill="1" applyBorder="1" applyAlignment="1">
      <alignment horizontal="right" vertical="center" shrinkToFit="1"/>
    </xf>
    <xf numFmtId="176" fontId="6" fillId="3" borderId="33" xfId="0" applyNumberFormat="1" applyFont="1" applyFill="1" applyBorder="1" applyAlignment="1">
      <alignment horizontal="right" vertical="center" shrinkToFit="1"/>
    </xf>
    <xf numFmtId="176" fontId="6" fillId="3" borderId="34" xfId="0" applyNumberFormat="1" applyFont="1" applyFill="1" applyBorder="1" applyAlignment="1">
      <alignment horizontal="right" vertical="center" shrinkToFit="1"/>
    </xf>
    <xf numFmtId="176" fontId="6" fillId="3" borderId="35" xfId="0" applyNumberFormat="1" applyFont="1" applyFill="1" applyBorder="1" applyAlignment="1">
      <alignment horizontal="right" vertical="center" shrinkToFit="1"/>
    </xf>
    <xf numFmtId="179" fontId="6" fillId="2" borderId="23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26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27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24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27" xfId="0" applyNumberFormat="1" applyFont="1" applyFill="1" applyBorder="1" applyAlignment="1">
      <alignment horizontal="right" vertical="center" shrinkToFit="1"/>
    </xf>
    <xf numFmtId="176" fontId="6" fillId="3" borderId="24" xfId="0" applyNumberFormat="1" applyFont="1" applyFill="1" applyBorder="1" applyAlignment="1">
      <alignment horizontal="right" vertical="center" shrinkToFit="1"/>
    </xf>
    <xf numFmtId="176" fontId="6" fillId="3" borderId="23" xfId="0" applyNumberFormat="1" applyFont="1" applyFill="1" applyBorder="1" applyAlignment="1">
      <alignment horizontal="right" vertical="center" shrinkToFit="1"/>
    </xf>
    <xf numFmtId="176" fontId="6" fillId="3" borderId="36" xfId="0" applyNumberFormat="1" applyFont="1" applyFill="1" applyBorder="1" applyAlignment="1">
      <alignment horizontal="right" vertical="center" shrinkToFit="1"/>
    </xf>
    <xf numFmtId="179" fontId="10" fillId="3" borderId="57" xfId="0" applyNumberFormat="1" applyFont="1" applyFill="1" applyBorder="1" applyAlignment="1">
      <alignment horizontal="right" vertical="center" shrinkToFit="1"/>
    </xf>
    <xf numFmtId="179" fontId="10" fillId="3" borderId="58" xfId="0" applyNumberFormat="1" applyFont="1" applyFill="1" applyBorder="1" applyAlignment="1">
      <alignment horizontal="right" vertical="center" shrinkToFit="1"/>
    </xf>
    <xf numFmtId="177" fontId="10" fillId="3" borderId="69" xfId="0" applyNumberFormat="1" applyFont="1" applyFill="1" applyBorder="1" applyAlignment="1">
      <alignment horizontal="right" vertical="center" shrinkToFit="1"/>
    </xf>
    <xf numFmtId="177" fontId="10" fillId="3" borderId="71" xfId="0" applyNumberFormat="1" applyFont="1" applyFill="1" applyBorder="1" applyAlignment="1">
      <alignment horizontal="right" vertical="center" shrinkToFit="1"/>
    </xf>
    <xf numFmtId="176" fontId="10" fillId="3" borderId="57" xfId="0" applyNumberFormat="1" applyFont="1" applyFill="1" applyBorder="1" applyAlignment="1">
      <alignment horizontal="center" vertical="center" shrinkToFit="1"/>
    </xf>
    <xf numFmtId="176" fontId="10" fillId="3" borderId="58" xfId="0" applyNumberFormat="1" applyFont="1" applyFill="1" applyBorder="1" applyAlignment="1">
      <alignment horizontal="center" vertical="center" shrinkToFit="1"/>
    </xf>
    <xf numFmtId="176" fontId="10" fillId="3" borderId="69" xfId="0" applyNumberFormat="1" applyFont="1" applyFill="1" applyBorder="1" applyAlignment="1">
      <alignment horizontal="right" vertical="center" shrinkToFit="1"/>
    </xf>
    <xf numFmtId="176" fontId="10" fillId="3" borderId="71" xfId="0" applyNumberFormat="1" applyFont="1" applyFill="1" applyBorder="1" applyAlignment="1">
      <alignment horizontal="right" vertical="center" shrinkToFit="1"/>
    </xf>
    <xf numFmtId="176" fontId="10" fillId="3" borderId="57" xfId="0" applyNumberFormat="1" applyFont="1" applyFill="1" applyBorder="1" applyAlignment="1">
      <alignment horizontal="right" vertical="center" shrinkToFit="1"/>
    </xf>
    <xf numFmtId="176" fontId="10" fillId="3" borderId="39" xfId="0" applyNumberFormat="1" applyFont="1" applyFill="1" applyBorder="1" applyAlignment="1">
      <alignment horizontal="right" vertical="center" shrinkToFit="1"/>
    </xf>
    <xf numFmtId="179" fontId="6" fillId="2" borderId="60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61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70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72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60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61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70" xfId="0" applyNumberFormat="1" applyFont="1" applyFill="1" applyBorder="1" applyAlignment="1">
      <alignment horizontal="right" vertical="center" shrinkToFit="1"/>
    </xf>
    <xf numFmtId="176" fontId="6" fillId="3" borderId="72" xfId="0" applyNumberFormat="1" applyFont="1" applyFill="1" applyBorder="1" applyAlignment="1">
      <alignment horizontal="right" vertical="center" shrinkToFit="1"/>
    </xf>
    <xf numFmtId="176" fontId="6" fillId="3" borderId="60" xfId="0" applyNumberFormat="1" applyFont="1" applyFill="1" applyBorder="1" applyAlignment="1">
      <alignment horizontal="right" vertical="center" shrinkToFit="1"/>
    </xf>
    <xf numFmtId="176" fontId="6" fillId="3" borderId="62" xfId="0" applyNumberFormat="1" applyFont="1" applyFill="1" applyBorder="1" applyAlignment="1">
      <alignment horizontal="right" vertical="center" shrinkToFit="1"/>
    </xf>
    <xf numFmtId="179" fontId="6" fillId="2" borderId="64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65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73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74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64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65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73" xfId="0" applyNumberFormat="1" applyFont="1" applyFill="1" applyBorder="1" applyAlignment="1">
      <alignment horizontal="right" vertical="center" shrinkToFit="1"/>
    </xf>
    <xf numFmtId="176" fontId="6" fillId="3" borderId="74" xfId="0" applyNumberFormat="1" applyFont="1" applyFill="1" applyBorder="1" applyAlignment="1">
      <alignment horizontal="right" vertical="center" shrinkToFit="1"/>
    </xf>
    <xf numFmtId="176" fontId="6" fillId="3" borderId="64" xfId="0" applyNumberFormat="1" applyFont="1" applyFill="1" applyBorder="1" applyAlignment="1">
      <alignment horizontal="right" vertical="center" shrinkToFit="1"/>
    </xf>
    <xf numFmtId="176" fontId="6" fillId="3" borderId="44" xfId="0" applyNumberFormat="1" applyFont="1" applyFill="1" applyBorder="1" applyAlignment="1">
      <alignment horizontal="right" vertical="center" shrinkToFit="1"/>
    </xf>
    <xf numFmtId="179" fontId="10" fillId="3" borderId="34" xfId="0" applyNumberFormat="1" applyFont="1" applyFill="1" applyBorder="1" applyAlignment="1">
      <alignment horizontal="right" vertical="center" shrinkToFit="1"/>
    </xf>
    <xf numFmtId="179" fontId="10" fillId="3" borderId="38" xfId="0" applyNumberFormat="1" applyFont="1" applyFill="1" applyBorder="1" applyAlignment="1">
      <alignment horizontal="right" vertical="center" shrinkToFit="1"/>
    </xf>
    <xf numFmtId="177" fontId="10" fillId="3" borderId="55" xfId="0" applyNumberFormat="1" applyFont="1" applyFill="1" applyBorder="1" applyAlignment="1">
      <alignment horizontal="right" vertical="center" shrinkToFit="1"/>
    </xf>
    <xf numFmtId="177" fontId="10" fillId="3" borderId="33" xfId="0" applyNumberFormat="1" applyFont="1" applyFill="1" applyBorder="1" applyAlignment="1">
      <alignment horizontal="right" vertical="center" shrinkToFit="1"/>
    </xf>
    <xf numFmtId="176" fontId="10" fillId="3" borderId="34" xfId="0" applyNumberFormat="1" applyFont="1" applyFill="1" applyBorder="1" applyAlignment="1">
      <alignment horizontal="center" vertical="center" shrinkToFit="1"/>
    </xf>
    <xf numFmtId="176" fontId="10" fillId="3" borderId="38" xfId="0" applyNumberFormat="1" applyFont="1" applyFill="1" applyBorder="1" applyAlignment="1">
      <alignment horizontal="center" vertical="center" shrinkToFit="1"/>
    </xf>
    <xf numFmtId="176" fontId="10" fillId="3" borderId="55" xfId="0" applyNumberFormat="1" applyFont="1" applyFill="1" applyBorder="1" applyAlignment="1">
      <alignment horizontal="right" vertical="center" shrinkToFit="1"/>
    </xf>
    <xf numFmtId="176" fontId="10" fillId="3" borderId="33" xfId="0" applyNumberFormat="1" applyFont="1" applyFill="1" applyBorder="1" applyAlignment="1">
      <alignment horizontal="right" vertical="center" shrinkToFit="1"/>
    </xf>
    <xf numFmtId="176" fontId="10" fillId="3" borderId="34" xfId="0" applyNumberFormat="1" applyFont="1" applyFill="1" applyBorder="1" applyAlignment="1">
      <alignment horizontal="right" vertical="center" shrinkToFit="1"/>
    </xf>
    <xf numFmtId="176" fontId="10" fillId="3" borderId="35" xfId="0" applyNumberFormat="1" applyFont="1" applyFill="1" applyBorder="1" applyAlignment="1">
      <alignment horizontal="right" vertical="center" shrinkToFit="1"/>
    </xf>
    <xf numFmtId="179" fontId="6" fillId="2" borderId="28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30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31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32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28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30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31" xfId="0" applyNumberFormat="1" applyFont="1" applyFill="1" applyBorder="1" applyAlignment="1">
      <alignment horizontal="right" vertical="center" shrinkToFit="1"/>
    </xf>
    <xf numFmtId="176" fontId="6" fillId="3" borderId="32" xfId="0" applyNumberFormat="1" applyFont="1" applyFill="1" applyBorder="1" applyAlignment="1">
      <alignment horizontal="right" vertical="center" shrinkToFit="1"/>
    </xf>
    <xf numFmtId="176" fontId="6" fillId="3" borderId="28" xfId="0" applyNumberFormat="1" applyFont="1" applyFill="1" applyBorder="1" applyAlignment="1">
      <alignment horizontal="right" vertical="center" shrinkToFit="1"/>
    </xf>
    <xf numFmtId="176" fontId="6" fillId="3" borderId="37" xfId="0" applyNumberFormat="1" applyFont="1" applyFill="1" applyBorder="1" applyAlignment="1">
      <alignment horizontal="right" vertical="center" shrinkToFit="1"/>
    </xf>
    <xf numFmtId="179" fontId="6" fillId="2" borderId="83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84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85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86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83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84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85" xfId="0" applyNumberFormat="1" applyFont="1" applyFill="1" applyBorder="1" applyAlignment="1">
      <alignment horizontal="right" vertical="center" shrinkToFit="1"/>
    </xf>
    <xf numFmtId="176" fontId="6" fillId="3" borderId="86" xfId="0" applyNumberFormat="1" applyFont="1" applyFill="1" applyBorder="1" applyAlignment="1">
      <alignment horizontal="right" vertical="center" shrinkToFit="1"/>
    </xf>
    <xf numFmtId="176" fontId="6" fillId="3" borderId="83" xfId="0" applyNumberFormat="1" applyFont="1" applyFill="1" applyBorder="1" applyAlignment="1">
      <alignment horizontal="right" vertical="center" shrinkToFit="1"/>
    </xf>
    <xf numFmtId="176" fontId="6" fillId="3" borderId="42" xfId="0" applyNumberFormat="1" applyFont="1" applyFill="1" applyBorder="1" applyAlignment="1">
      <alignment horizontal="right" vertical="center" shrinkToFit="1"/>
    </xf>
    <xf numFmtId="179" fontId="6" fillId="0" borderId="75" xfId="0" applyNumberFormat="1" applyFont="1" applyFill="1" applyBorder="1" applyAlignment="1" applyProtection="1">
      <alignment horizontal="right" vertical="center" shrinkToFit="1"/>
    </xf>
    <xf numFmtId="179" fontId="6" fillId="0" borderId="76" xfId="0" applyNumberFormat="1" applyFont="1" applyFill="1" applyBorder="1" applyAlignment="1" applyProtection="1">
      <alignment horizontal="right" vertical="center" shrinkToFit="1"/>
    </xf>
    <xf numFmtId="178" fontId="6" fillId="0" borderId="77" xfId="0" applyNumberFormat="1" applyFont="1" applyFill="1" applyBorder="1" applyAlignment="1" applyProtection="1">
      <alignment horizontal="right" vertical="center" shrinkToFit="1"/>
    </xf>
    <xf numFmtId="179" fontId="6" fillId="0" borderId="28" xfId="0" applyNumberFormat="1" applyFont="1" applyFill="1" applyBorder="1" applyAlignment="1" applyProtection="1">
      <alignment horizontal="right" vertical="center" shrinkToFit="1"/>
    </xf>
    <xf numFmtId="179" fontId="6" fillId="0" borderId="30" xfId="0" applyNumberFormat="1" applyFont="1" applyFill="1" applyBorder="1" applyAlignment="1" applyProtection="1">
      <alignment horizontal="right" vertical="center" shrinkToFit="1"/>
    </xf>
    <xf numFmtId="178" fontId="6" fillId="0" borderId="31" xfId="0" applyNumberFormat="1" applyFont="1" applyFill="1" applyBorder="1" applyAlignment="1" applyProtection="1">
      <alignment horizontal="right" vertical="center" shrinkToFit="1"/>
    </xf>
    <xf numFmtId="178" fontId="6" fillId="0" borderId="37" xfId="0" applyNumberFormat="1" applyFont="1" applyFill="1" applyBorder="1" applyAlignment="1" applyProtection="1">
      <alignment horizontal="right" vertical="center" shrinkToFit="1"/>
    </xf>
    <xf numFmtId="178" fontId="6" fillId="0" borderId="78" xfId="0" applyNumberFormat="1" applyFont="1" applyFill="1" applyBorder="1" applyAlignment="1" applyProtection="1">
      <alignment horizontal="right" vertical="center" shrinkToFit="1"/>
    </xf>
    <xf numFmtId="179" fontId="6" fillId="0" borderId="34" xfId="0" applyNumberFormat="1" applyFont="1" applyFill="1" applyBorder="1" applyAlignment="1" applyProtection="1">
      <alignment horizontal="right" vertical="center" shrinkToFit="1"/>
    </xf>
    <xf numFmtId="179" fontId="6" fillId="0" borderId="38" xfId="0" applyNumberFormat="1" applyFont="1" applyFill="1" applyBorder="1" applyAlignment="1" applyProtection="1">
      <alignment horizontal="right" vertical="center" shrinkToFit="1"/>
    </xf>
    <xf numFmtId="178" fontId="6" fillId="0" borderId="55" xfId="0" applyNumberFormat="1" applyFont="1" applyFill="1" applyBorder="1" applyAlignment="1" applyProtection="1">
      <alignment horizontal="right" vertical="center" shrinkToFit="1"/>
    </xf>
    <xf numFmtId="178" fontId="6" fillId="0" borderId="35" xfId="0" applyNumberFormat="1" applyFont="1" applyFill="1" applyBorder="1" applyAlignment="1" applyProtection="1">
      <alignment horizontal="right" vertical="center" shrinkToFit="1"/>
    </xf>
    <xf numFmtId="178" fontId="6" fillId="0" borderId="62" xfId="0" applyNumberFormat="1" applyFont="1" applyFill="1" applyBorder="1" applyAlignment="1" applyProtection="1">
      <alignment horizontal="right" vertical="center" shrinkToFit="1"/>
    </xf>
    <xf numFmtId="178" fontId="6" fillId="0" borderId="41" xfId="0" applyNumberFormat="1" applyFont="1" applyFill="1" applyBorder="1" applyAlignment="1" applyProtection="1">
      <alignment horizontal="right" vertical="center" shrinkToFit="1"/>
    </xf>
    <xf numFmtId="178" fontId="6" fillId="0" borderId="49" xfId="0" applyNumberFormat="1" applyFont="1" applyFill="1" applyBorder="1" applyAlignment="1" applyProtection="1">
      <alignment horizontal="right" vertical="center" shrinkToFit="1"/>
    </xf>
    <xf numFmtId="178" fontId="13" fillId="0" borderId="39" xfId="0" applyNumberFormat="1" applyFont="1" applyFill="1" applyBorder="1" applyAlignment="1">
      <alignment horizontal="right" vertical="center"/>
    </xf>
    <xf numFmtId="179" fontId="6" fillId="0" borderId="45" xfId="0" applyNumberFormat="1" applyFont="1" applyFill="1" applyBorder="1" applyAlignment="1" applyProtection="1">
      <alignment horizontal="right" vertical="center" shrinkToFit="1"/>
    </xf>
    <xf numFmtId="179" fontId="6" fillId="0" borderId="60" xfId="0" applyNumberFormat="1" applyFont="1" applyFill="1" applyBorder="1" applyAlignment="1" applyProtection="1">
      <alignment horizontal="right" vertical="center" shrinkToFit="1"/>
    </xf>
    <xf numFmtId="179" fontId="6" fillId="0" borderId="53" xfId="0" applyNumberFormat="1" applyFont="1" applyFill="1" applyBorder="1" applyAlignment="1" applyProtection="1">
      <alignment horizontal="right" vertical="center" shrinkToFit="1"/>
    </xf>
    <xf numFmtId="179" fontId="13" fillId="0" borderId="57" xfId="0" applyNumberFormat="1" applyFont="1" applyFill="1" applyBorder="1" applyAlignment="1">
      <alignment horizontal="right" vertical="center"/>
    </xf>
    <xf numFmtId="178" fontId="6" fillId="0" borderId="47" xfId="0" applyNumberFormat="1" applyFont="1" applyFill="1" applyBorder="1" applyAlignment="1" applyProtection="1">
      <alignment horizontal="right" vertical="center" shrinkToFit="1"/>
    </xf>
    <xf numFmtId="178" fontId="6" fillId="0" borderId="70" xfId="0" applyNumberFormat="1" applyFont="1" applyFill="1" applyBorder="1" applyAlignment="1" applyProtection="1">
      <alignment horizontal="right" vertical="center" shrinkToFit="1"/>
    </xf>
    <xf numFmtId="178" fontId="6" fillId="0" borderId="88" xfId="0" applyNumberFormat="1" applyFont="1" applyFill="1" applyBorder="1" applyAlignment="1" applyProtection="1">
      <alignment horizontal="right" vertical="center" shrinkToFit="1"/>
    </xf>
    <xf numFmtId="178" fontId="13" fillId="0" borderId="69" xfId="0" applyNumberFormat="1" applyFont="1" applyFill="1" applyBorder="1" applyAlignment="1">
      <alignment horizontal="right" vertical="center"/>
    </xf>
    <xf numFmtId="179" fontId="6" fillId="0" borderId="46" xfId="0" applyNumberFormat="1" applyFont="1" applyFill="1" applyBorder="1" applyAlignment="1" applyProtection="1">
      <alignment horizontal="right" vertical="center" shrinkToFit="1"/>
    </xf>
    <xf numFmtId="179" fontId="6" fillId="0" borderId="61" xfId="0" applyNumberFormat="1" applyFont="1" applyFill="1" applyBorder="1" applyAlignment="1" applyProtection="1">
      <alignment horizontal="right" vertical="center" shrinkToFit="1"/>
    </xf>
    <xf numFmtId="179" fontId="6" fillId="0" borderId="87" xfId="0" applyNumberFormat="1" applyFont="1" applyFill="1" applyBorder="1" applyAlignment="1" applyProtection="1">
      <alignment horizontal="right" vertical="center" shrinkToFit="1"/>
    </xf>
    <xf numFmtId="179" fontId="13" fillId="0" borderId="58" xfId="0" applyNumberFormat="1" applyFont="1" applyFill="1" applyBorder="1" applyAlignment="1">
      <alignment horizontal="right" vertical="center"/>
    </xf>
    <xf numFmtId="179" fontId="13" fillId="0" borderId="45" xfId="0" applyNumberFormat="1" applyFont="1" applyFill="1" applyBorder="1" applyAlignment="1" applyProtection="1">
      <alignment horizontal="right" vertical="center" shrinkToFit="1"/>
    </xf>
    <xf numFmtId="179" fontId="13" fillId="0" borderId="46" xfId="0" applyNumberFormat="1" applyFont="1" applyFill="1" applyBorder="1" applyAlignment="1" applyProtection="1">
      <alignment horizontal="right" vertical="center" shrinkToFit="1"/>
    </xf>
    <xf numFmtId="178" fontId="13" fillId="0" borderId="47" xfId="0" applyNumberFormat="1" applyFont="1" applyFill="1" applyBorder="1" applyAlignment="1" applyProtection="1">
      <alignment horizontal="right" vertical="center" shrinkToFit="1"/>
    </xf>
    <xf numFmtId="178" fontId="13" fillId="0" borderId="49" xfId="0" applyNumberFormat="1" applyFont="1" applyFill="1" applyBorder="1" applyAlignment="1" applyProtection="1">
      <alignment horizontal="right" vertical="center" shrinkToFit="1"/>
    </xf>
    <xf numFmtId="0" fontId="6" fillId="0" borderId="18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shrinkToFit="1"/>
    </xf>
    <xf numFmtId="0" fontId="12" fillId="0" borderId="56" xfId="0" applyFont="1" applyFill="1" applyBorder="1" applyAlignment="1">
      <alignment horizontal="center" vertical="center" wrapText="1"/>
    </xf>
    <xf numFmtId="0" fontId="6" fillId="0" borderId="89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4" borderId="25" xfId="0" applyFont="1" applyFill="1" applyBorder="1" applyAlignment="1">
      <alignment horizontal="center" vertical="center" shrinkToFit="1"/>
    </xf>
    <xf numFmtId="0" fontId="6" fillId="4" borderId="25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 shrinkToFit="1"/>
    </xf>
    <xf numFmtId="0" fontId="6" fillId="4" borderId="49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 applyProtection="1">
      <alignment horizontal="left" vertical="top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6" fillId="2" borderId="5" xfId="0" applyFont="1" applyFill="1" applyBorder="1" applyAlignment="1" applyProtection="1">
      <alignment horizontal="left" vertical="top"/>
      <protection locked="0"/>
    </xf>
    <xf numFmtId="0" fontId="6" fillId="2" borderId="9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 applyBorder="1" applyAlignment="1" applyProtection="1">
      <alignment horizontal="left" vertical="top"/>
      <protection locked="0"/>
    </xf>
    <xf numFmtId="0" fontId="6" fillId="2" borderId="22" xfId="0" applyFont="1" applyFill="1" applyBorder="1" applyAlignment="1" applyProtection="1">
      <alignment horizontal="left" vertical="top"/>
      <protection locked="0"/>
    </xf>
    <xf numFmtId="0" fontId="6" fillId="2" borderId="6" xfId="0" applyFont="1" applyFill="1" applyBorder="1" applyAlignment="1" applyProtection="1">
      <alignment horizontal="left" vertical="top"/>
      <protection locked="0"/>
    </xf>
    <xf numFmtId="0" fontId="6" fillId="2" borderId="7" xfId="0" applyFont="1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49" fontId="6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5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26" xfId="0" applyNumberFormat="1" applyFont="1" applyFill="1" applyBorder="1" applyAlignment="1" applyProtection="1">
      <alignment horizontal="left" vertical="center" shrinkToFit="1"/>
      <protection locked="0"/>
    </xf>
    <xf numFmtId="178" fontId="6" fillId="4" borderId="11" xfId="0" applyNumberFormat="1" applyFont="1" applyFill="1" applyBorder="1" applyAlignment="1" applyProtection="1">
      <alignment horizontal="center" vertical="center"/>
    </xf>
    <xf numFmtId="178" fontId="6" fillId="4" borderId="12" xfId="0" applyNumberFormat="1" applyFont="1" applyFill="1" applyBorder="1" applyAlignment="1" applyProtection="1">
      <alignment horizontal="center" vertical="center"/>
    </xf>
    <xf numFmtId="178" fontId="6" fillId="2" borderId="15" xfId="0" applyNumberFormat="1" applyFont="1" applyFill="1" applyBorder="1" applyAlignment="1" applyProtection="1">
      <alignment horizontal="center" vertical="center"/>
      <protection locked="0"/>
    </xf>
    <xf numFmtId="178" fontId="6" fillId="2" borderId="17" xfId="0" applyNumberFormat="1" applyFont="1" applyFill="1" applyBorder="1" applyAlignment="1" applyProtection="1">
      <alignment horizontal="center" vertical="center"/>
      <protection locked="0"/>
    </xf>
    <xf numFmtId="178" fontId="6" fillId="4" borderId="13" xfId="0" applyNumberFormat="1" applyFont="1" applyFill="1" applyBorder="1" applyAlignment="1" applyProtection="1">
      <alignment horizontal="center" vertical="center" shrinkToFit="1"/>
    </xf>
    <xf numFmtId="178" fontId="6" fillId="4" borderId="14" xfId="0" applyNumberFormat="1" applyFont="1" applyFill="1" applyBorder="1" applyAlignment="1" applyProtection="1">
      <alignment horizontal="center" vertical="center" shrinkToFit="1"/>
    </xf>
    <xf numFmtId="178" fontId="6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right" wrapText="1"/>
    </xf>
    <xf numFmtId="0" fontId="11" fillId="0" borderId="16" xfId="0" applyFont="1" applyFill="1" applyBorder="1" applyAlignment="1">
      <alignment horizontal="right" wrapText="1"/>
    </xf>
    <xf numFmtId="0" fontId="6" fillId="0" borderId="7" xfId="0" applyFont="1" applyFill="1" applyBorder="1" applyAlignment="1">
      <alignment horizontal="left" vertical="center"/>
    </xf>
    <xf numFmtId="0" fontId="6" fillId="2" borderId="24" xfId="0" applyFont="1" applyFill="1" applyBorder="1" applyAlignment="1" applyProtection="1">
      <alignment horizontal="left" vertical="center" shrinkToFit="1"/>
      <protection locked="0"/>
    </xf>
    <xf numFmtId="0" fontId="6" fillId="2" borderId="2" xfId="0" applyFont="1" applyFill="1" applyBorder="1" applyAlignment="1" applyProtection="1">
      <alignment horizontal="left" vertical="center" shrinkToFit="1"/>
      <protection locked="0"/>
    </xf>
    <xf numFmtId="49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25" xfId="0" applyNumberFormat="1" applyFont="1" applyFill="1" applyBorder="1" applyAlignment="1" applyProtection="1">
      <alignment horizontal="right" vertical="center" indent="4" shrinkToFit="1"/>
      <protection locked="0"/>
    </xf>
    <xf numFmtId="0" fontId="9" fillId="4" borderId="25" xfId="0" applyFont="1" applyFill="1" applyBorder="1" applyAlignment="1">
      <alignment horizontal="center" vertical="center" shrinkToFit="1"/>
    </xf>
    <xf numFmtId="0" fontId="6" fillId="4" borderId="25" xfId="0" applyFont="1" applyFill="1" applyBorder="1" applyAlignment="1">
      <alignment horizontal="center" vertical="center" shrinkToFit="1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47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81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center" vertical="center" shrinkToFit="1"/>
    </xf>
    <xf numFmtId="0" fontId="6" fillId="4" borderId="26" xfId="0" applyFont="1" applyFill="1" applyBorder="1" applyAlignment="1">
      <alignment horizontal="center" vertical="center" shrinkToFit="1"/>
    </xf>
    <xf numFmtId="0" fontId="6" fillId="4" borderId="27" xfId="0" applyFont="1" applyFill="1" applyBorder="1" applyAlignment="1">
      <alignment horizontal="center" vertical="center" shrinkToFit="1"/>
    </xf>
    <xf numFmtId="0" fontId="6" fillId="4" borderId="24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6" fillId="4" borderId="67" xfId="0" applyFont="1" applyFill="1" applyBorder="1" applyAlignment="1">
      <alignment horizontal="center" vertical="center" shrinkToFit="1"/>
    </xf>
    <xf numFmtId="0" fontId="6" fillId="4" borderId="52" xfId="0" applyFont="1" applyFill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49" fontId="9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7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strike val="0"/>
        <color theme="0" tint="-0.14996795556505021"/>
      </font>
      <numFmt numFmtId="177" formatCode="#,##0.0_ "/>
    </dxf>
  </dxfs>
  <tableStyles count="0" defaultTableStyle="TableStyleMedium9" defaultPivotStyle="PivotStyleLight16"/>
  <colors>
    <mruColors>
      <color rgb="FFFF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72258</xdr:colOff>
      <xdr:row>62</xdr:row>
      <xdr:rowOff>70015</xdr:rowOff>
    </xdr:from>
    <xdr:to>
      <xdr:col>11</xdr:col>
      <xdr:colOff>520807</xdr:colOff>
      <xdr:row>67</xdr:row>
      <xdr:rowOff>179293</xdr:rowOff>
    </xdr:to>
    <xdr:sp macro="" textlink="">
      <xdr:nvSpPr>
        <xdr:cNvPr id="3" name="テキスト ボックス 2"/>
        <xdr:cNvSpPr txBox="1"/>
      </xdr:nvSpPr>
      <xdr:spPr>
        <a:xfrm>
          <a:off x="16623346" y="1862956"/>
          <a:ext cx="2062196" cy="1005749"/>
        </a:xfrm>
        <a:prstGeom prst="rect">
          <a:avLst/>
        </a:prstGeom>
        <a:solidFill>
          <a:schemeClr val="lt1"/>
        </a:solidFill>
        <a:ln w="12700" cmpd="sng">
          <a:solidFill>
            <a:schemeClr val="tx2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n-ea"/>
              <a:ea typeface="+mn-ea"/>
            </a:rPr>
            <a:t>【</a:t>
          </a:r>
          <a:r>
            <a:rPr kumimoji="1" lang="ja-JP" altLang="en-US" sz="600">
              <a:latin typeface="+mn-ea"/>
              <a:ea typeface="+mn-ea"/>
            </a:rPr>
            <a:t>面積</a:t>
          </a:r>
          <a:r>
            <a:rPr kumimoji="1" lang="en-US" altLang="ja-JP" sz="600">
              <a:latin typeface="+mn-ea"/>
              <a:ea typeface="+mn-ea"/>
            </a:rPr>
            <a:t>】</a:t>
          </a:r>
          <a:r>
            <a:rPr kumimoji="1" lang="ja-JP" altLang="en-US" sz="600">
              <a:latin typeface="+mn-ea"/>
              <a:ea typeface="+mn-ea"/>
            </a:rPr>
            <a:t>　認定農業者の目安（目標年度）</a:t>
          </a:r>
        </a:p>
        <a:p>
          <a:r>
            <a:rPr kumimoji="1" lang="ja-JP" altLang="en-US" sz="600">
              <a:latin typeface="+mn-ea"/>
              <a:ea typeface="+mn-ea"/>
            </a:rPr>
            <a:t>旧田辺地域：２２０ａ以上　旧町村地域：１００ａ以上</a:t>
          </a:r>
        </a:p>
        <a:p>
          <a:endParaRPr kumimoji="1" lang="ja-JP" altLang="en-US" sz="200">
            <a:latin typeface="+mn-ea"/>
            <a:ea typeface="+mn-ea"/>
          </a:endParaRPr>
        </a:p>
        <a:p>
          <a:r>
            <a:rPr kumimoji="1" lang="en-US" altLang="ja-JP" sz="600">
              <a:latin typeface="+mn-ea"/>
              <a:ea typeface="+mn-ea"/>
            </a:rPr>
            <a:t>【</a:t>
          </a:r>
          <a:r>
            <a:rPr kumimoji="1" lang="ja-JP" altLang="en-US" sz="600">
              <a:latin typeface="+mn-ea"/>
              <a:ea typeface="+mn-ea"/>
            </a:rPr>
            <a:t>主たる従事者の数</a:t>
          </a:r>
          <a:r>
            <a:rPr kumimoji="1" lang="en-US" altLang="ja-JP" sz="600">
              <a:latin typeface="+mn-ea"/>
              <a:ea typeface="+mn-ea"/>
            </a:rPr>
            <a:t>】</a:t>
          </a:r>
        </a:p>
        <a:p>
          <a:r>
            <a:rPr kumimoji="1" lang="ja-JP" altLang="en-US" sz="600">
              <a:latin typeface="+mn-ea"/>
              <a:ea typeface="+mn-ea"/>
            </a:rPr>
            <a:t>基本は</a:t>
          </a:r>
          <a:r>
            <a:rPr kumimoji="1" lang="en-US" altLang="ja-JP" sz="600">
              <a:latin typeface="+mn-ea"/>
              <a:ea typeface="+mn-ea"/>
            </a:rPr>
            <a:t>1</a:t>
          </a:r>
          <a:r>
            <a:rPr kumimoji="1" lang="ja-JP" altLang="en-US" sz="600">
              <a:latin typeface="+mn-ea"/>
              <a:ea typeface="+mn-ea"/>
            </a:rPr>
            <a:t>人。共同申請や法人申請の場合は複数。</a:t>
          </a:r>
          <a:endParaRPr kumimoji="1" lang="en-US" altLang="ja-JP" sz="600">
            <a:latin typeface="+mn-ea"/>
            <a:ea typeface="+mn-ea"/>
          </a:endParaRPr>
        </a:p>
        <a:p>
          <a:r>
            <a:rPr kumimoji="1" lang="ja-JP" altLang="en-US" sz="600">
              <a:latin typeface="+mn-ea"/>
              <a:ea typeface="+mn-ea"/>
            </a:rPr>
            <a:t>共同経営者ではない家族は計上しない。</a:t>
          </a:r>
        </a:p>
        <a:p>
          <a:endParaRPr kumimoji="1" lang="ja-JP" altLang="en-US" sz="200">
            <a:latin typeface="+mn-ea"/>
            <a:ea typeface="+mn-ea"/>
          </a:endParaRPr>
        </a:p>
        <a:p>
          <a:r>
            <a:rPr kumimoji="1" lang="en-US" altLang="ja-JP" sz="600">
              <a:latin typeface="+mn-ea"/>
              <a:ea typeface="+mn-ea"/>
            </a:rPr>
            <a:t>【</a:t>
          </a:r>
          <a:r>
            <a:rPr kumimoji="1" lang="ja-JP" altLang="en-US" sz="600">
              <a:latin typeface="+mn-ea"/>
              <a:ea typeface="+mn-ea"/>
            </a:rPr>
            <a:t>所得</a:t>
          </a:r>
          <a:r>
            <a:rPr kumimoji="1" lang="en-US" altLang="ja-JP" sz="600">
              <a:latin typeface="+mn-ea"/>
              <a:ea typeface="+mn-ea"/>
            </a:rPr>
            <a:t>】</a:t>
          </a:r>
          <a:r>
            <a:rPr kumimoji="1" lang="ja-JP" altLang="en-US" sz="600">
              <a:latin typeface="+mn-ea"/>
              <a:ea typeface="+mn-ea"/>
            </a:rPr>
            <a:t>　認定農業者の基準（目標年度）</a:t>
          </a:r>
        </a:p>
        <a:p>
          <a:r>
            <a:rPr kumimoji="1" lang="ja-JP" altLang="en-US" sz="600">
              <a:latin typeface="+mn-ea"/>
              <a:ea typeface="+mn-ea"/>
            </a:rPr>
            <a:t>旧田辺地域：４００万円以上　旧町村地域：３００万円以上</a:t>
          </a:r>
        </a:p>
        <a:p>
          <a:r>
            <a:rPr kumimoji="1" lang="ja-JP" altLang="en-US" sz="600">
              <a:latin typeface="+mn-ea"/>
              <a:ea typeface="+mn-ea"/>
            </a:rPr>
            <a:t>青色申告決算書　</a:t>
          </a:r>
          <a:r>
            <a:rPr kumimoji="1" lang="en-US" altLang="ja-JP" sz="600">
              <a:latin typeface="+mn-ea"/>
              <a:ea typeface="+mn-ea"/>
            </a:rPr>
            <a:t>7</a:t>
          </a:r>
          <a:r>
            <a:rPr kumimoji="1" lang="ja-JP" altLang="en-US" sz="600">
              <a:latin typeface="+mn-ea"/>
              <a:ea typeface="+mn-ea"/>
            </a:rPr>
            <a:t>収入金額計－</a:t>
          </a:r>
          <a:r>
            <a:rPr kumimoji="1" lang="en-US" altLang="ja-JP" sz="600">
              <a:latin typeface="+mn-ea"/>
              <a:ea typeface="+mn-ea"/>
            </a:rPr>
            <a:t>35</a:t>
          </a:r>
          <a:r>
            <a:rPr kumimoji="1" lang="ja-JP" altLang="en-US" sz="600">
              <a:latin typeface="+mn-ea"/>
              <a:ea typeface="+mn-ea"/>
            </a:rPr>
            <a:t>経費計＝</a:t>
          </a:r>
          <a:r>
            <a:rPr kumimoji="1" lang="en-US" altLang="ja-JP" sz="600">
              <a:latin typeface="+mn-ea"/>
              <a:ea typeface="+mn-ea"/>
            </a:rPr>
            <a:t>36</a:t>
          </a:r>
          <a:r>
            <a:rPr kumimoji="1" lang="ja-JP" altLang="en-US" sz="600">
              <a:latin typeface="+mn-ea"/>
              <a:ea typeface="+mn-ea"/>
            </a:rPr>
            <a:t>差引金額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58"/>
  <sheetViews>
    <sheetView tabSelected="1" zoomScale="115" zoomScaleNormal="115" workbookViewId="0"/>
  </sheetViews>
  <sheetFormatPr defaultRowHeight="12" x14ac:dyDescent="0.2"/>
  <cols>
    <col min="1" max="1" width="2.83203125" style="12" customWidth="1"/>
    <col min="2" max="8" width="9.33203125" style="3"/>
    <col min="9" max="9" width="11.1640625" style="3" bestFit="1" customWidth="1"/>
    <col min="10" max="12" width="9.33203125" style="3"/>
    <col min="13" max="13" width="2.83203125" style="12" customWidth="1"/>
    <col min="14" max="16384" width="9.33203125" style="3"/>
  </cols>
  <sheetData>
    <row r="1" spans="1:17" ht="14.25" customHeight="1" x14ac:dyDescent="0.2">
      <c r="A1" s="7"/>
      <c r="B1" s="3" t="s">
        <v>152</v>
      </c>
    </row>
    <row r="2" spans="1:17" ht="14.25" customHeight="1" x14ac:dyDescent="0.2">
      <c r="A2" s="7"/>
      <c r="B2" s="222" t="s">
        <v>76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7"/>
    </row>
    <row r="3" spans="1:17" ht="14.25" customHeight="1" x14ac:dyDescent="0.2">
      <c r="A3" s="7"/>
      <c r="B3" s="32" t="s">
        <v>66</v>
      </c>
      <c r="C3" s="240" t="s">
        <v>69</v>
      </c>
      <c r="D3" s="241"/>
      <c r="E3" s="238" t="s">
        <v>70</v>
      </c>
      <c r="F3" s="228"/>
      <c r="G3" s="228"/>
      <c r="H3" s="239"/>
      <c r="I3" s="240" t="s">
        <v>74</v>
      </c>
      <c r="J3" s="228"/>
      <c r="K3" s="228"/>
      <c r="L3" s="239"/>
      <c r="M3" s="7"/>
    </row>
    <row r="4" spans="1:17" ht="14.25" customHeight="1" x14ac:dyDescent="0.15">
      <c r="A4" s="6"/>
      <c r="B4" s="33" t="s">
        <v>67</v>
      </c>
      <c r="C4" s="240"/>
      <c r="D4" s="241"/>
      <c r="E4" s="238" t="s">
        <v>48</v>
      </c>
      <c r="F4" s="228"/>
      <c r="G4" s="228" t="s">
        <v>49</v>
      </c>
      <c r="H4" s="239"/>
      <c r="I4" s="34" t="s">
        <v>79</v>
      </c>
      <c r="J4" s="35" t="s">
        <v>75</v>
      </c>
      <c r="K4" s="244" t="s">
        <v>73</v>
      </c>
      <c r="L4" s="245"/>
      <c r="M4" s="11"/>
    </row>
    <row r="5" spans="1:17" ht="14.25" customHeight="1" x14ac:dyDescent="0.2">
      <c r="A5" s="6"/>
      <c r="B5" s="36" t="s">
        <v>68</v>
      </c>
      <c r="C5" s="240"/>
      <c r="D5" s="241"/>
      <c r="E5" s="5" t="s">
        <v>71</v>
      </c>
      <c r="F5" s="17" t="s">
        <v>72</v>
      </c>
      <c r="G5" s="17" t="s">
        <v>71</v>
      </c>
      <c r="H5" s="18" t="s">
        <v>72</v>
      </c>
      <c r="I5" s="37" t="s">
        <v>83</v>
      </c>
      <c r="J5" s="38" t="s">
        <v>84</v>
      </c>
      <c r="K5" s="246"/>
      <c r="L5" s="247"/>
      <c r="M5" s="11"/>
    </row>
    <row r="6" spans="1:17" ht="14.25" customHeight="1" x14ac:dyDescent="0.2">
      <c r="A6" s="6"/>
      <c r="B6" s="40" t="s">
        <v>99</v>
      </c>
      <c r="C6" s="231" t="s">
        <v>100</v>
      </c>
      <c r="D6" s="232"/>
      <c r="E6" s="43"/>
      <c r="F6" s="41"/>
      <c r="G6" s="44"/>
      <c r="H6" s="42"/>
      <c r="I6" s="45"/>
      <c r="J6" s="39"/>
      <c r="K6" s="223"/>
      <c r="L6" s="224"/>
      <c r="M6" s="11"/>
      <c r="N6" s="242" t="s">
        <v>153</v>
      </c>
      <c r="O6" s="242"/>
      <c r="P6" s="242"/>
      <c r="Q6" s="242"/>
    </row>
    <row r="7" spans="1:17" ht="14.25" customHeight="1" x14ac:dyDescent="0.2">
      <c r="A7" s="6"/>
      <c r="B7" s="40" t="s">
        <v>99</v>
      </c>
      <c r="C7" s="231" t="s">
        <v>101</v>
      </c>
      <c r="D7" s="232"/>
      <c r="E7" s="43"/>
      <c r="F7" s="41"/>
      <c r="G7" s="44"/>
      <c r="H7" s="42"/>
      <c r="I7" s="45"/>
      <c r="J7" s="39"/>
      <c r="K7" s="223"/>
      <c r="L7" s="224"/>
      <c r="M7" s="11"/>
      <c r="N7" s="243" t="s">
        <v>154</v>
      </c>
      <c r="O7" s="243"/>
      <c r="P7" s="243"/>
      <c r="Q7" s="243"/>
    </row>
    <row r="8" spans="1:17" ht="14.25" customHeight="1" x14ac:dyDescent="0.2">
      <c r="A8" s="7"/>
      <c r="B8" s="40" t="s">
        <v>99</v>
      </c>
      <c r="C8" s="231" t="s">
        <v>102</v>
      </c>
      <c r="D8" s="232"/>
      <c r="E8" s="43"/>
      <c r="F8" s="41"/>
      <c r="G8" s="44"/>
      <c r="H8" s="42"/>
      <c r="I8" s="45"/>
      <c r="J8" s="39"/>
      <c r="K8" s="223"/>
      <c r="L8" s="224"/>
      <c r="M8" s="11"/>
    </row>
    <row r="9" spans="1:17" ht="14.25" customHeight="1" x14ac:dyDescent="0.2">
      <c r="A9" s="7"/>
      <c r="B9" s="40" t="s">
        <v>99</v>
      </c>
      <c r="C9" s="231" t="s">
        <v>103</v>
      </c>
      <c r="D9" s="232"/>
      <c r="E9" s="43"/>
      <c r="F9" s="41"/>
      <c r="G9" s="44"/>
      <c r="H9" s="42"/>
      <c r="I9" s="45"/>
      <c r="J9" s="39"/>
      <c r="K9" s="223"/>
      <c r="L9" s="224"/>
      <c r="M9" s="11"/>
    </row>
    <row r="10" spans="1:17" ht="14.25" customHeight="1" x14ac:dyDescent="0.2">
      <c r="A10" s="7"/>
      <c r="B10" s="40" t="s">
        <v>99</v>
      </c>
      <c r="C10" s="231" t="s">
        <v>104</v>
      </c>
      <c r="D10" s="232"/>
      <c r="E10" s="43"/>
      <c r="F10" s="41"/>
      <c r="G10" s="44"/>
      <c r="H10" s="42"/>
      <c r="I10" s="45"/>
      <c r="J10" s="39"/>
      <c r="K10" s="223"/>
      <c r="L10" s="224"/>
      <c r="M10" s="11"/>
    </row>
    <row r="11" spans="1:17" ht="14.25" customHeight="1" x14ac:dyDescent="0.2">
      <c r="A11" s="8"/>
      <c r="B11" s="40" t="s">
        <v>0</v>
      </c>
      <c r="C11" s="231" t="s">
        <v>105</v>
      </c>
      <c r="D11" s="232"/>
      <c r="E11" s="43"/>
      <c r="F11" s="41"/>
      <c r="G11" s="44"/>
      <c r="H11" s="42"/>
      <c r="I11" s="45"/>
      <c r="J11" s="39"/>
      <c r="K11" s="223"/>
      <c r="L11" s="224"/>
      <c r="M11" s="7"/>
    </row>
    <row r="12" spans="1:17" ht="14.25" customHeight="1" x14ac:dyDescent="0.2">
      <c r="A12" s="8"/>
      <c r="B12" s="40"/>
      <c r="C12" s="231"/>
      <c r="D12" s="232"/>
      <c r="E12" s="43"/>
      <c r="F12" s="41"/>
      <c r="G12" s="44"/>
      <c r="H12" s="42"/>
      <c r="I12" s="45"/>
      <c r="J12" s="39"/>
      <c r="K12" s="223"/>
      <c r="L12" s="224"/>
      <c r="M12" s="7"/>
    </row>
    <row r="13" spans="1:17" ht="14.25" customHeight="1" x14ac:dyDescent="0.2">
      <c r="A13" s="8"/>
      <c r="B13" s="40"/>
      <c r="C13" s="231"/>
      <c r="D13" s="232"/>
      <c r="E13" s="43"/>
      <c r="F13" s="41"/>
      <c r="G13" s="44"/>
      <c r="H13" s="42"/>
      <c r="I13" s="45"/>
      <c r="J13" s="39"/>
      <c r="K13" s="223"/>
      <c r="L13" s="224"/>
      <c r="M13" s="7"/>
    </row>
    <row r="14" spans="1:17" ht="14.25" customHeight="1" x14ac:dyDescent="0.2">
      <c r="A14" s="8"/>
      <c r="B14" s="40"/>
      <c r="C14" s="231"/>
      <c r="D14" s="232"/>
      <c r="E14" s="43"/>
      <c r="F14" s="41"/>
      <c r="G14" s="44"/>
      <c r="H14" s="42"/>
      <c r="I14" s="45"/>
      <c r="J14" s="39"/>
      <c r="K14" s="223"/>
      <c r="L14" s="224"/>
      <c r="M14" s="11"/>
    </row>
    <row r="15" spans="1:17" ht="14.25" customHeight="1" x14ac:dyDescent="0.2">
      <c r="A15" s="8"/>
      <c r="B15" s="40"/>
      <c r="C15" s="231"/>
      <c r="D15" s="232"/>
      <c r="E15" s="43"/>
      <c r="F15" s="41"/>
      <c r="G15" s="44"/>
      <c r="H15" s="42"/>
      <c r="I15" s="45"/>
      <c r="J15" s="39"/>
      <c r="K15" s="223"/>
      <c r="L15" s="224"/>
      <c r="M15" s="11"/>
    </row>
    <row r="16" spans="1:17" ht="14.25" customHeight="1" x14ac:dyDescent="0.2">
      <c r="A16" s="8"/>
      <c r="M16" s="11"/>
    </row>
    <row r="17" spans="1:13" ht="14.25" customHeight="1" x14ac:dyDescent="0.2">
      <c r="A17" s="8"/>
      <c r="B17" s="222" t="s">
        <v>82</v>
      </c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11"/>
    </row>
    <row r="18" spans="1:13" ht="14.25" customHeight="1" x14ac:dyDescent="0.2">
      <c r="A18" s="9"/>
      <c r="B18" s="238" t="s">
        <v>77</v>
      </c>
      <c r="C18" s="228"/>
      <c r="D18" s="196" t="s">
        <v>78</v>
      </c>
      <c r="E18" s="229" t="s">
        <v>151</v>
      </c>
      <c r="F18" s="229"/>
      <c r="G18" s="227" t="s">
        <v>146</v>
      </c>
      <c r="H18" s="228"/>
      <c r="I18" s="229" t="s">
        <v>150</v>
      </c>
      <c r="J18" s="229"/>
      <c r="K18" s="229" t="s">
        <v>81</v>
      </c>
      <c r="L18" s="230"/>
      <c r="M18" s="11"/>
    </row>
    <row r="19" spans="1:13" ht="14.25" customHeight="1" x14ac:dyDescent="0.2">
      <c r="A19" s="9"/>
      <c r="B19" s="225" t="s">
        <v>106</v>
      </c>
      <c r="C19" s="210"/>
      <c r="D19" s="46"/>
      <c r="E19" s="226"/>
      <c r="F19" s="226"/>
      <c r="G19" s="248"/>
      <c r="H19" s="249"/>
      <c r="I19" s="210"/>
      <c r="J19" s="210"/>
      <c r="K19" s="211"/>
      <c r="L19" s="212"/>
      <c r="M19" s="11"/>
    </row>
    <row r="20" spans="1:13" ht="14.25" customHeight="1" x14ac:dyDescent="0.2">
      <c r="A20" s="8"/>
      <c r="B20" s="225" t="s">
        <v>107</v>
      </c>
      <c r="C20" s="210"/>
      <c r="D20" s="46"/>
      <c r="E20" s="226"/>
      <c r="F20" s="226"/>
      <c r="G20" s="248"/>
      <c r="H20" s="249"/>
      <c r="I20" s="210"/>
      <c r="J20" s="210"/>
      <c r="K20" s="211"/>
      <c r="L20" s="212"/>
    </row>
    <row r="21" spans="1:13" ht="14.25" customHeight="1" x14ac:dyDescent="0.2">
      <c r="A21" s="8"/>
      <c r="B21" s="225" t="s">
        <v>108</v>
      </c>
      <c r="C21" s="210"/>
      <c r="D21" s="46"/>
      <c r="E21" s="226"/>
      <c r="F21" s="226"/>
      <c r="G21" s="248"/>
      <c r="H21" s="249"/>
      <c r="I21" s="210"/>
      <c r="J21" s="210"/>
      <c r="K21" s="211"/>
      <c r="L21" s="212"/>
    </row>
    <row r="22" spans="1:13" ht="14.25" customHeight="1" x14ac:dyDescent="0.2">
      <c r="A22" s="8"/>
      <c r="B22" s="225" t="s">
        <v>109</v>
      </c>
      <c r="C22" s="210"/>
      <c r="D22" s="46"/>
      <c r="E22" s="226"/>
      <c r="F22" s="226"/>
      <c r="G22" s="248"/>
      <c r="H22" s="249"/>
      <c r="I22" s="210"/>
      <c r="J22" s="210"/>
      <c r="K22" s="211"/>
      <c r="L22" s="212"/>
      <c r="M22" s="13"/>
    </row>
    <row r="23" spans="1:13" ht="14.25" customHeight="1" x14ac:dyDescent="0.2">
      <c r="A23" s="9"/>
      <c r="B23" s="225" t="s">
        <v>110</v>
      </c>
      <c r="C23" s="210"/>
      <c r="D23" s="46"/>
      <c r="E23" s="226"/>
      <c r="F23" s="226"/>
      <c r="G23" s="248"/>
      <c r="H23" s="249"/>
      <c r="I23" s="210"/>
      <c r="J23" s="210"/>
      <c r="K23" s="211"/>
      <c r="L23" s="212"/>
      <c r="M23" s="13"/>
    </row>
    <row r="24" spans="1:13" ht="14.25" customHeight="1" x14ac:dyDescent="0.2">
      <c r="A24" s="9"/>
      <c r="B24" s="225" t="s">
        <v>111</v>
      </c>
      <c r="C24" s="210"/>
      <c r="D24" s="46"/>
      <c r="E24" s="226"/>
      <c r="F24" s="226"/>
      <c r="G24" s="248"/>
      <c r="H24" s="249"/>
      <c r="I24" s="210"/>
      <c r="J24" s="210"/>
      <c r="K24" s="211"/>
      <c r="L24" s="212"/>
      <c r="M24" s="13"/>
    </row>
    <row r="25" spans="1:13" ht="14.25" customHeight="1" x14ac:dyDescent="0.2">
      <c r="A25" s="9"/>
      <c r="B25" s="225" t="s">
        <v>112</v>
      </c>
      <c r="C25" s="210"/>
      <c r="D25" s="46"/>
      <c r="E25" s="226"/>
      <c r="F25" s="226"/>
      <c r="G25" s="248"/>
      <c r="H25" s="249"/>
      <c r="I25" s="210"/>
      <c r="J25" s="210"/>
      <c r="K25" s="211"/>
      <c r="L25" s="212"/>
      <c r="M25" s="13"/>
    </row>
    <row r="26" spans="1:13" ht="14.25" customHeight="1" x14ac:dyDescent="0.2">
      <c r="A26" s="8"/>
      <c r="B26" s="225" t="s">
        <v>113</v>
      </c>
      <c r="C26" s="210"/>
      <c r="D26" s="46"/>
      <c r="E26" s="226"/>
      <c r="F26" s="226"/>
      <c r="G26" s="248"/>
      <c r="H26" s="249"/>
      <c r="I26" s="210"/>
      <c r="J26" s="210"/>
      <c r="K26" s="211"/>
      <c r="L26" s="212"/>
    </row>
    <row r="27" spans="1:13" ht="14.25" customHeight="1" x14ac:dyDescent="0.2">
      <c r="A27" s="9"/>
      <c r="B27" s="225" t="s">
        <v>114</v>
      </c>
      <c r="C27" s="210"/>
      <c r="D27" s="46"/>
      <c r="E27" s="226"/>
      <c r="F27" s="226"/>
      <c r="G27" s="248"/>
      <c r="H27" s="249"/>
      <c r="I27" s="210"/>
      <c r="J27" s="210"/>
      <c r="K27" s="211"/>
      <c r="L27" s="212"/>
      <c r="M27" s="13"/>
    </row>
    <row r="28" spans="1:13" ht="14.25" customHeight="1" x14ac:dyDescent="0.2">
      <c r="A28" s="8"/>
      <c r="B28" s="225"/>
      <c r="C28" s="210"/>
      <c r="D28" s="46"/>
      <c r="E28" s="226"/>
      <c r="F28" s="226"/>
      <c r="G28" s="248"/>
      <c r="H28" s="249"/>
      <c r="I28" s="210"/>
      <c r="J28" s="210"/>
      <c r="K28" s="211"/>
      <c r="L28" s="212"/>
      <c r="M28" s="13"/>
    </row>
    <row r="29" spans="1:13" ht="14.25" customHeight="1" x14ac:dyDescent="0.2">
      <c r="A29" s="8"/>
      <c r="B29" s="225"/>
      <c r="C29" s="210"/>
      <c r="D29" s="46"/>
      <c r="E29" s="226"/>
      <c r="F29" s="226"/>
      <c r="G29" s="248"/>
      <c r="H29" s="249"/>
      <c r="I29" s="210"/>
      <c r="J29" s="210"/>
      <c r="K29" s="211"/>
      <c r="L29" s="212"/>
      <c r="M29" s="13"/>
    </row>
    <row r="30" spans="1:13" ht="14.25" customHeight="1" x14ac:dyDescent="0.2">
      <c r="A30" s="8"/>
      <c r="B30" s="225"/>
      <c r="C30" s="210"/>
      <c r="D30" s="46"/>
      <c r="E30" s="226"/>
      <c r="F30" s="226"/>
      <c r="G30" s="248"/>
      <c r="H30" s="249"/>
      <c r="I30" s="210"/>
      <c r="J30" s="210"/>
      <c r="K30" s="211"/>
      <c r="L30" s="212"/>
      <c r="M30" s="13"/>
    </row>
    <row r="31" spans="1:13" ht="14.25" customHeight="1" x14ac:dyDescent="0.2">
      <c r="A31" s="8"/>
      <c r="B31" s="225"/>
      <c r="C31" s="210"/>
      <c r="D31" s="46"/>
      <c r="E31" s="226"/>
      <c r="F31" s="226"/>
      <c r="G31" s="248"/>
      <c r="H31" s="249"/>
      <c r="I31" s="210"/>
      <c r="J31" s="210"/>
      <c r="K31" s="211"/>
      <c r="L31" s="212"/>
    </row>
    <row r="32" spans="1:13" ht="14.25" customHeight="1" x14ac:dyDescent="0.2">
      <c r="A32" s="8"/>
      <c r="B32" s="225"/>
      <c r="C32" s="210"/>
      <c r="D32" s="46"/>
      <c r="E32" s="226"/>
      <c r="F32" s="226"/>
      <c r="G32" s="248"/>
      <c r="H32" s="249"/>
      <c r="I32" s="210"/>
      <c r="J32" s="210"/>
      <c r="K32" s="211"/>
      <c r="L32" s="212"/>
      <c r="M32" s="13"/>
    </row>
    <row r="33" spans="1:13" ht="14.25" customHeight="1" x14ac:dyDescent="0.2">
      <c r="A33" s="7"/>
      <c r="B33" s="225"/>
      <c r="C33" s="210"/>
      <c r="D33" s="46"/>
      <c r="E33" s="226"/>
      <c r="F33" s="226"/>
      <c r="G33" s="248"/>
      <c r="H33" s="249"/>
      <c r="I33" s="210"/>
      <c r="J33" s="210"/>
      <c r="K33" s="211"/>
      <c r="L33" s="212"/>
      <c r="M33" s="13"/>
    </row>
    <row r="34" spans="1:13" ht="14.25" customHeight="1" x14ac:dyDescent="0.2">
      <c r="A34" s="7"/>
      <c r="B34" s="225"/>
      <c r="C34" s="210"/>
      <c r="D34" s="46"/>
      <c r="E34" s="226"/>
      <c r="F34" s="226"/>
      <c r="G34" s="248"/>
      <c r="H34" s="249"/>
      <c r="I34" s="210"/>
      <c r="J34" s="210"/>
      <c r="K34" s="211"/>
      <c r="L34" s="212"/>
      <c r="M34" s="13"/>
    </row>
    <row r="35" spans="1:13" ht="14.25" customHeight="1" x14ac:dyDescent="0.2">
      <c r="A35" s="7"/>
      <c r="B35" s="225"/>
      <c r="C35" s="210"/>
      <c r="D35" s="46"/>
      <c r="E35" s="226"/>
      <c r="F35" s="226"/>
      <c r="G35" s="248"/>
      <c r="H35" s="249"/>
      <c r="I35" s="210"/>
      <c r="J35" s="210"/>
      <c r="K35" s="211"/>
      <c r="L35" s="212"/>
      <c r="M35" s="13"/>
    </row>
    <row r="36" spans="1:13" ht="14.25" customHeight="1" x14ac:dyDescent="0.2">
      <c r="A36" s="6"/>
      <c r="B36" s="225"/>
      <c r="C36" s="210"/>
      <c r="D36" s="46"/>
      <c r="E36" s="226"/>
      <c r="F36" s="226"/>
      <c r="G36" s="248"/>
      <c r="H36" s="249"/>
      <c r="I36" s="210"/>
      <c r="J36" s="210"/>
      <c r="K36" s="211"/>
      <c r="L36" s="212"/>
    </row>
    <row r="37" spans="1:13" ht="14.25" customHeight="1" x14ac:dyDescent="0.2">
      <c r="A37" s="6"/>
      <c r="B37" s="225"/>
      <c r="C37" s="210"/>
      <c r="D37" s="46"/>
      <c r="E37" s="226"/>
      <c r="F37" s="226"/>
      <c r="G37" s="248"/>
      <c r="H37" s="249"/>
      <c r="I37" s="210"/>
      <c r="J37" s="210"/>
      <c r="K37" s="211"/>
      <c r="L37" s="212"/>
      <c r="M37" s="13"/>
    </row>
    <row r="38" spans="1:13" ht="14.25" customHeight="1" x14ac:dyDescent="0.2">
      <c r="A38" s="10"/>
      <c r="B38" s="225"/>
      <c r="C38" s="210"/>
      <c r="D38" s="46"/>
      <c r="E38" s="226"/>
      <c r="F38" s="226"/>
      <c r="G38" s="248"/>
      <c r="H38" s="249"/>
      <c r="I38" s="210"/>
      <c r="J38" s="210"/>
      <c r="K38" s="211"/>
      <c r="L38" s="212"/>
      <c r="M38" s="13"/>
    </row>
    <row r="39" spans="1:13" ht="14.25" customHeight="1" x14ac:dyDescent="0.2">
      <c r="A39" s="10"/>
      <c r="M39" s="13"/>
    </row>
    <row r="40" spans="1:13" ht="14.25" customHeight="1" x14ac:dyDescent="0.2">
      <c r="A40" s="10"/>
      <c r="B40" s="222" t="s">
        <v>135</v>
      </c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13"/>
    </row>
    <row r="41" spans="1:13" ht="14.25" customHeight="1" x14ac:dyDescent="0.2">
      <c r="A41" s="10"/>
      <c r="B41" s="15" t="s">
        <v>66</v>
      </c>
      <c r="C41" s="196" t="s">
        <v>1</v>
      </c>
      <c r="D41" s="196" t="s">
        <v>148</v>
      </c>
      <c r="E41" s="195" t="s">
        <v>134</v>
      </c>
      <c r="F41" s="196" t="s">
        <v>147</v>
      </c>
      <c r="G41" s="227" t="s">
        <v>146</v>
      </c>
      <c r="H41" s="228"/>
      <c r="I41" s="229" t="s">
        <v>149</v>
      </c>
      <c r="J41" s="229"/>
      <c r="K41" s="229" t="s">
        <v>80</v>
      </c>
      <c r="L41" s="230"/>
    </row>
    <row r="42" spans="1:13" ht="14.25" customHeight="1" x14ac:dyDescent="0.2">
      <c r="A42" s="6"/>
      <c r="B42" s="47"/>
      <c r="C42" s="46"/>
      <c r="D42" s="41"/>
      <c r="E42" s="46"/>
      <c r="F42" s="41"/>
      <c r="G42" s="248"/>
      <c r="H42" s="249"/>
      <c r="I42" s="210"/>
      <c r="J42" s="210"/>
      <c r="K42" s="211"/>
      <c r="L42" s="212"/>
    </row>
    <row r="43" spans="1:13" ht="14.25" customHeight="1" x14ac:dyDescent="0.2">
      <c r="A43" s="10"/>
      <c r="B43" s="47"/>
      <c r="C43" s="46"/>
      <c r="D43" s="41"/>
      <c r="E43" s="46"/>
      <c r="F43" s="41"/>
      <c r="G43" s="248"/>
      <c r="H43" s="249"/>
      <c r="I43" s="210"/>
      <c r="J43" s="210"/>
      <c r="K43" s="211"/>
      <c r="L43" s="212"/>
    </row>
    <row r="44" spans="1:13" ht="14.25" customHeight="1" x14ac:dyDescent="0.2">
      <c r="A44" s="10"/>
      <c r="B44" s="47"/>
      <c r="C44" s="46"/>
      <c r="D44" s="41"/>
      <c r="E44" s="46"/>
      <c r="F44" s="41"/>
      <c r="G44" s="248"/>
      <c r="H44" s="249"/>
      <c r="I44" s="210"/>
      <c r="J44" s="210"/>
      <c r="K44" s="211"/>
      <c r="L44" s="212"/>
    </row>
    <row r="45" spans="1:13" ht="14.25" customHeight="1" x14ac:dyDescent="0.2">
      <c r="A45" s="10"/>
      <c r="B45" s="47"/>
      <c r="C45" s="46"/>
      <c r="D45" s="41"/>
      <c r="E45" s="46"/>
      <c r="F45" s="41"/>
      <c r="G45" s="248"/>
      <c r="H45" s="249"/>
      <c r="I45" s="210"/>
      <c r="J45" s="210"/>
      <c r="K45" s="211"/>
      <c r="L45" s="212"/>
    </row>
    <row r="46" spans="1:13" ht="14.25" customHeight="1" x14ac:dyDescent="0.2">
      <c r="A46" s="7"/>
      <c r="B46" s="47"/>
      <c r="C46" s="46"/>
      <c r="D46" s="41"/>
      <c r="E46" s="46"/>
      <c r="F46" s="41"/>
      <c r="G46" s="248"/>
      <c r="H46" s="249"/>
      <c r="I46" s="210"/>
      <c r="J46" s="210"/>
      <c r="K46" s="211"/>
      <c r="L46" s="212"/>
    </row>
    <row r="47" spans="1:13" ht="14.25" customHeight="1" x14ac:dyDescent="0.2">
      <c r="A47" s="7"/>
    </row>
    <row r="48" spans="1:13" ht="14.25" customHeight="1" x14ac:dyDescent="0.2">
      <c r="A48" s="11"/>
      <c r="B48" s="3" t="s">
        <v>132</v>
      </c>
    </row>
    <row r="49" spans="1:12" ht="14.25" customHeight="1" x14ac:dyDescent="0.2">
      <c r="A49" s="11"/>
      <c r="B49" s="201"/>
      <c r="C49" s="202"/>
      <c r="D49" s="202"/>
      <c r="E49" s="202"/>
      <c r="F49" s="202"/>
      <c r="G49" s="202"/>
      <c r="H49" s="202"/>
      <c r="I49" s="202"/>
      <c r="J49" s="202"/>
      <c r="K49" s="202"/>
      <c r="L49" s="203"/>
    </row>
    <row r="50" spans="1:12" ht="14.25" customHeight="1" x14ac:dyDescent="0.2">
      <c r="A50" s="11"/>
      <c r="B50" s="204"/>
      <c r="C50" s="205"/>
      <c r="D50" s="205"/>
      <c r="E50" s="205"/>
      <c r="F50" s="205"/>
      <c r="G50" s="205"/>
      <c r="H50" s="205"/>
      <c r="I50" s="205"/>
      <c r="J50" s="205"/>
      <c r="K50" s="205"/>
      <c r="L50" s="206"/>
    </row>
    <row r="51" spans="1:12" ht="14.25" customHeight="1" x14ac:dyDescent="0.2">
      <c r="A51" s="11"/>
      <c r="B51" s="207"/>
      <c r="C51" s="208"/>
      <c r="D51" s="208"/>
      <c r="E51" s="208"/>
      <c r="F51" s="208"/>
      <c r="G51" s="208"/>
      <c r="H51" s="208"/>
      <c r="I51" s="208"/>
      <c r="J51" s="208"/>
      <c r="K51" s="208"/>
      <c r="L51" s="209"/>
    </row>
    <row r="52" spans="1:12" ht="6.95" customHeight="1" x14ac:dyDescent="0.2">
      <c r="A52" s="11"/>
      <c r="B52" s="19"/>
      <c r="C52" s="20"/>
      <c r="D52" s="20"/>
      <c r="E52" s="2"/>
    </row>
    <row r="53" spans="1:12" ht="14.25" customHeight="1" thickBot="1" x14ac:dyDescent="0.25">
      <c r="B53" s="237" t="s">
        <v>143</v>
      </c>
      <c r="C53" s="237"/>
      <c r="D53" s="237"/>
      <c r="E53" s="237"/>
      <c r="F53" s="237"/>
      <c r="G53" s="237"/>
      <c r="H53" s="237"/>
      <c r="I53" s="237"/>
      <c r="J53" s="237"/>
      <c r="K53" s="237"/>
      <c r="L53" s="237"/>
    </row>
    <row r="54" spans="1:12" ht="14.25" customHeight="1" x14ac:dyDescent="0.2">
      <c r="B54" s="52"/>
      <c r="C54" s="197" t="s">
        <v>62</v>
      </c>
      <c r="D54" s="198"/>
      <c r="E54" s="197" t="s">
        <v>98</v>
      </c>
      <c r="F54" s="198"/>
      <c r="G54" s="233" t="s">
        <v>61</v>
      </c>
      <c r="H54" s="234"/>
      <c r="I54" s="235" t="s">
        <v>116</v>
      </c>
      <c r="J54" s="234"/>
      <c r="K54" s="235" t="s">
        <v>119</v>
      </c>
      <c r="L54" s="236"/>
    </row>
    <row r="55" spans="1:12" ht="14.25" customHeight="1" thickBot="1" x14ac:dyDescent="0.25">
      <c r="A55" s="1"/>
      <c r="B55" s="53"/>
      <c r="C55" s="54" t="s">
        <v>56</v>
      </c>
      <c r="D55" s="55" t="s">
        <v>57</v>
      </c>
      <c r="E55" s="54" t="s">
        <v>50</v>
      </c>
      <c r="F55" s="55" t="s">
        <v>51</v>
      </c>
      <c r="G55" s="56" t="s">
        <v>54</v>
      </c>
      <c r="H55" s="57" t="s">
        <v>55</v>
      </c>
      <c r="I55" s="65" t="s">
        <v>117</v>
      </c>
      <c r="J55" s="57" t="s">
        <v>118</v>
      </c>
      <c r="K55" s="65" t="s">
        <v>120</v>
      </c>
      <c r="L55" s="58" t="s">
        <v>121</v>
      </c>
    </row>
    <row r="56" spans="1:12" ht="14.25" customHeight="1" thickBot="1" x14ac:dyDescent="0.25">
      <c r="A56" s="14"/>
      <c r="B56" s="186" t="s">
        <v>142</v>
      </c>
      <c r="C56" s="170">
        <f>C57+C60</f>
        <v>0</v>
      </c>
      <c r="D56" s="178">
        <f t="shared" ref="D56:H56" si="0">D57+D60</f>
        <v>0</v>
      </c>
      <c r="E56" s="170">
        <f t="shared" si="0"/>
        <v>0</v>
      </c>
      <c r="F56" s="178">
        <f t="shared" si="0"/>
        <v>0</v>
      </c>
      <c r="G56" s="174">
        <f t="shared" si="0"/>
        <v>0</v>
      </c>
      <c r="H56" s="168">
        <f t="shared" si="0"/>
        <v>0</v>
      </c>
      <c r="I56" s="61"/>
      <c r="J56" s="62"/>
      <c r="K56" s="63">
        <f>G57+G60-I56</f>
        <v>0</v>
      </c>
      <c r="L56" s="64">
        <f>H57+H60-J56</f>
        <v>0</v>
      </c>
    </row>
    <row r="57" spans="1:12" ht="14.25" customHeight="1" thickBot="1" x14ac:dyDescent="0.25">
      <c r="A57" s="1"/>
      <c r="B57" s="187" t="s">
        <v>145</v>
      </c>
      <c r="C57" s="182">
        <f t="shared" ref="C57:H57" si="1">C58+C59</f>
        <v>0</v>
      </c>
      <c r="D57" s="183">
        <f t="shared" si="1"/>
        <v>0</v>
      </c>
      <c r="E57" s="182">
        <f t="shared" si="1"/>
        <v>0</v>
      </c>
      <c r="F57" s="183">
        <f t="shared" si="1"/>
        <v>0</v>
      </c>
      <c r="G57" s="184">
        <f t="shared" si="1"/>
        <v>0</v>
      </c>
      <c r="H57" s="185">
        <f t="shared" si="1"/>
        <v>0</v>
      </c>
      <c r="I57" s="4"/>
      <c r="K57" s="219" t="s">
        <v>122</v>
      </c>
      <c r="L57" s="219"/>
    </row>
    <row r="58" spans="1:12" ht="14.25" customHeight="1" x14ac:dyDescent="0.2">
      <c r="A58" s="14"/>
      <c r="B58" s="188" t="s">
        <v>90</v>
      </c>
      <c r="C58" s="171">
        <f t="shared" ref="C58:H58" si="2">C61</f>
        <v>0</v>
      </c>
      <c r="D58" s="179">
        <f t="shared" si="2"/>
        <v>0</v>
      </c>
      <c r="E58" s="171">
        <f t="shared" si="2"/>
        <v>0</v>
      </c>
      <c r="F58" s="179">
        <f t="shared" si="2"/>
        <v>0</v>
      </c>
      <c r="G58" s="175">
        <f t="shared" si="2"/>
        <v>0</v>
      </c>
      <c r="H58" s="166">
        <f t="shared" si="2"/>
        <v>0</v>
      </c>
      <c r="I58" s="4"/>
      <c r="K58" s="213" t="s">
        <v>123</v>
      </c>
      <c r="L58" s="214"/>
    </row>
    <row r="59" spans="1:12" ht="14.25" customHeight="1" thickBot="1" x14ac:dyDescent="0.25">
      <c r="A59" s="14"/>
      <c r="B59" s="189" t="s">
        <v>91</v>
      </c>
      <c r="C59" s="172">
        <f t="shared" ref="C59:H59" si="3">SUM(C63:C67)</f>
        <v>0</v>
      </c>
      <c r="D59" s="180">
        <f t="shared" si="3"/>
        <v>0</v>
      </c>
      <c r="E59" s="172">
        <f t="shared" si="3"/>
        <v>0</v>
      </c>
      <c r="F59" s="180">
        <f t="shared" si="3"/>
        <v>0</v>
      </c>
      <c r="G59" s="176">
        <f t="shared" si="3"/>
        <v>0</v>
      </c>
      <c r="H59" s="167">
        <f t="shared" si="3"/>
        <v>0</v>
      </c>
      <c r="I59" s="4"/>
      <c r="K59" s="215">
        <v>1</v>
      </c>
      <c r="L59" s="216"/>
    </row>
    <row r="60" spans="1:12" ht="14.25" customHeight="1" thickBot="1" x14ac:dyDescent="0.25">
      <c r="A60" s="1"/>
      <c r="B60" s="190" t="s">
        <v>27</v>
      </c>
      <c r="C60" s="154">
        <f t="shared" ref="C60:H60" si="4">C68</f>
        <v>0</v>
      </c>
      <c r="D60" s="155">
        <f t="shared" si="4"/>
        <v>0</v>
      </c>
      <c r="E60" s="154">
        <f t="shared" si="4"/>
        <v>0</v>
      </c>
      <c r="F60" s="155">
        <f t="shared" si="4"/>
        <v>0</v>
      </c>
      <c r="G60" s="156">
        <f t="shared" si="4"/>
        <v>0</v>
      </c>
      <c r="H60" s="161">
        <f t="shared" si="4"/>
        <v>0</v>
      </c>
      <c r="I60" s="4"/>
      <c r="K60" s="217" t="s">
        <v>126</v>
      </c>
      <c r="L60" s="218"/>
    </row>
    <row r="61" spans="1:12" ht="14.25" customHeight="1" x14ac:dyDescent="0.2">
      <c r="A61" s="14"/>
      <c r="B61" s="191" t="s">
        <v>44</v>
      </c>
      <c r="C61" s="162">
        <f>SUM(C73:C74)+SUM(C76:C77)</f>
        <v>0</v>
      </c>
      <c r="D61" s="163">
        <f>SUM(D73:D74)+SUM(D76:D77)</f>
        <v>0</v>
      </c>
      <c r="E61" s="162">
        <f>SUM(E73:E74)+SUM(E76:E77)</f>
        <v>0</v>
      </c>
      <c r="F61" s="163">
        <f>SUM(F73:F74)+SUM(F76:F77)</f>
        <v>0</v>
      </c>
      <c r="G61" s="164">
        <f>SUM(I73:I74)+SUM(I76:I77)</f>
        <v>0</v>
      </c>
      <c r="H61" s="165">
        <f>SUM(J73:J74)+SUM(J76:J77)</f>
        <v>0</v>
      </c>
      <c r="I61" s="4"/>
      <c r="K61" s="59" t="s">
        <v>124</v>
      </c>
      <c r="L61" s="60" t="s">
        <v>125</v>
      </c>
    </row>
    <row r="62" spans="1:12" ht="14.25" customHeight="1" thickBot="1" x14ac:dyDescent="0.25">
      <c r="A62" s="14"/>
      <c r="B62" s="192" t="s">
        <v>144</v>
      </c>
      <c r="C62" s="173">
        <f>SUM(C63:C66)</f>
        <v>0</v>
      </c>
      <c r="D62" s="181">
        <f t="shared" ref="D62:H62" si="5">SUM(D63:D66)</f>
        <v>0</v>
      </c>
      <c r="E62" s="173">
        <f t="shared" si="5"/>
        <v>0</v>
      </c>
      <c r="F62" s="181">
        <f t="shared" si="5"/>
        <v>0</v>
      </c>
      <c r="G62" s="177">
        <f t="shared" si="5"/>
        <v>0</v>
      </c>
      <c r="H62" s="169">
        <f t="shared" si="5"/>
        <v>0</v>
      </c>
      <c r="I62" s="4"/>
      <c r="K62" s="63">
        <f>K56/K59</f>
        <v>0</v>
      </c>
      <c r="L62" s="64">
        <f>L56/K59</f>
        <v>0</v>
      </c>
    </row>
    <row r="63" spans="1:12" ht="14.25" customHeight="1" x14ac:dyDescent="0.2">
      <c r="A63" s="1"/>
      <c r="B63" s="25" t="s">
        <v>43</v>
      </c>
      <c r="C63" s="171">
        <f>SUM(C79:C81)+SUM(C83:C98)+SUM(C100:C103)</f>
        <v>0</v>
      </c>
      <c r="D63" s="179">
        <f>SUM(D79:D81)+SUM(D83:D98)+SUM(D100:D103)</f>
        <v>0</v>
      </c>
      <c r="E63" s="171">
        <f>SUM(E79:E81)+SUM(E83:E98)+SUM(E100:E103)</f>
        <v>0</v>
      </c>
      <c r="F63" s="179">
        <f>SUM(F79:F81)+SUM(F83:F98)+SUM(F100:F103)</f>
        <v>0</v>
      </c>
      <c r="G63" s="175">
        <f>SUM(I79:I81)+SUM(I83:I98)+SUM(I100:I103)</f>
        <v>0</v>
      </c>
      <c r="H63" s="166">
        <f>SUM(J79:J81)+SUM(J83:J98)+SUM(J100:J103)</f>
        <v>0</v>
      </c>
      <c r="I63" s="4"/>
    </row>
    <row r="64" spans="1:12" ht="14.25" customHeight="1" x14ac:dyDescent="0.2">
      <c r="A64" s="14"/>
      <c r="B64" s="25" t="s">
        <v>42</v>
      </c>
      <c r="C64" s="171">
        <f>SUM(C109:C111)+SUM(C113:C115)+SUM(C116:C119)+SUM(C121:C122)</f>
        <v>0</v>
      </c>
      <c r="D64" s="179">
        <f>SUM(D109:D111)+SUM(D113:D115)+SUM(D116:D119)+SUM(D121:D122)</f>
        <v>0</v>
      </c>
      <c r="E64" s="171">
        <f>SUM(E109:E111)+SUM(E113:E115)+SUM(E116:E119)+SUM(E121:E122)</f>
        <v>0</v>
      </c>
      <c r="F64" s="179">
        <f>SUM(F109:F111)+SUM(F113:F115)+SUM(F116:F119)+SUM(F121:F122)</f>
        <v>0</v>
      </c>
      <c r="G64" s="175">
        <f>SUM(I109:I111)+SUM(I113:I115)+SUM(I116:I119)+SUM(I121:I122)</f>
        <v>0</v>
      </c>
      <c r="H64" s="166">
        <f>SUM(J109:J111)+SUM(J113:J115)+SUM(J116:J119)+SUM(J121:J122)</f>
        <v>0</v>
      </c>
      <c r="I64" s="4"/>
    </row>
    <row r="65" spans="1:12" ht="14.25" customHeight="1" x14ac:dyDescent="0.2">
      <c r="A65" s="14"/>
      <c r="B65" s="25" t="s">
        <v>41</v>
      </c>
      <c r="C65" s="171">
        <f>SUM(C123:C126)</f>
        <v>0</v>
      </c>
      <c r="D65" s="179">
        <f>SUM(D123:D126)</f>
        <v>0</v>
      </c>
      <c r="E65" s="171">
        <f>SUM(E123:E126)</f>
        <v>0</v>
      </c>
      <c r="F65" s="179">
        <f>SUM(F123:F126)</f>
        <v>0</v>
      </c>
      <c r="G65" s="175">
        <f>SUM(I123:I126)</f>
        <v>0</v>
      </c>
      <c r="H65" s="166">
        <f>SUM(J123:J126)</f>
        <v>0</v>
      </c>
      <c r="I65" s="4"/>
    </row>
    <row r="66" spans="1:12" ht="14.25" customHeight="1" x14ac:dyDescent="0.2">
      <c r="A66" s="1"/>
      <c r="B66" s="193" t="s">
        <v>40</v>
      </c>
      <c r="C66" s="172">
        <f>SUM(C129:C139)</f>
        <v>0</v>
      </c>
      <c r="D66" s="180">
        <f>SUM(D129:D139)</f>
        <v>0</v>
      </c>
      <c r="E66" s="172">
        <f>SUM(E129:E139)</f>
        <v>0</v>
      </c>
      <c r="F66" s="180">
        <f>SUM(F129:F139)</f>
        <v>0</v>
      </c>
      <c r="G66" s="176">
        <f>SUM(I129:I139)</f>
        <v>0</v>
      </c>
      <c r="H66" s="167">
        <f>SUM(J129:J139)</f>
        <v>0</v>
      </c>
      <c r="I66" s="4"/>
    </row>
    <row r="67" spans="1:12" ht="14.25" customHeight="1" x14ac:dyDescent="0.2">
      <c r="A67" s="14"/>
      <c r="B67" s="71" t="s">
        <v>39</v>
      </c>
      <c r="C67" s="157">
        <f>SUM(C142:C145)</f>
        <v>0</v>
      </c>
      <c r="D67" s="158">
        <f>SUM(D142:D145)</f>
        <v>0</v>
      </c>
      <c r="E67" s="157">
        <f>SUM(E142:E145)</f>
        <v>0</v>
      </c>
      <c r="F67" s="158">
        <f>SUM(F142:F145)</f>
        <v>0</v>
      </c>
      <c r="G67" s="159">
        <f>SUM(I142:I145)</f>
        <v>0</v>
      </c>
      <c r="H67" s="160">
        <f>SUM(J142:J145)</f>
        <v>0</v>
      </c>
      <c r="I67" s="4"/>
    </row>
    <row r="68" spans="1:12" ht="14.25" customHeight="1" thickBot="1" x14ac:dyDescent="0.25">
      <c r="A68" s="14"/>
      <c r="B68" s="194" t="s">
        <v>27</v>
      </c>
      <c r="C68" s="154">
        <f>SUM(C148:C152)</f>
        <v>0</v>
      </c>
      <c r="D68" s="155">
        <f>SUM(D148:D152)</f>
        <v>0</v>
      </c>
      <c r="E68" s="154">
        <f>SUM(E148:E152)</f>
        <v>0</v>
      </c>
      <c r="F68" s="155">
        <f>SUM(F148:F152)</f>
        <v>0</v>
      </c>
      <c r="G68" s="156">
        <f>SUM(I148:I152)</f>
        <v>0</v>
      </c>
      <c r="H68" s="161">
        <f>SUM(J148:J152)</f>
        <v>0</v>
      </c>
      <c r="I68" s="4"/>
      <c r="L68" s="4"/>
    </row>
    <row r="69" spans="1:12" ht="14.25" customHeight="1" x14ac:dyDescent="0.2">
      <c r="A69" s="1"/>
      <c r="C69" s="4"/>
      <c r="D69" s="220" t="s">
        <v>140</v>
      </c>
      <c r="E69" s="220"/>
      <c r="F69" s="220"/>
      <c r="G69" s="220"/>
      <c r="H69" s="220"/>
      <c r="I69" s="220"/>
      <c r="J69" s="220"/>
      <c r="K69" s="220"/>
      <c r="L69" s="220"/>
    </row>
    <row r="70" spans="1:12" ht="14.25" customHeight="1" thickBot="1" x14ac:dyDescent="0.25">
      <c r="A70" s="14"/>
      <c r="B70" s="3" t="s">
        <v>96</v>
      </c>
      <c r="C70" s="4"/>
      <c r="D70" s="221"/>
      <c r="E70" s="221"/>
      <c r="F70" s="221"/>
      <c r="G70" s="221"/>
      <c r="H70" s="221"/>
      <c r="I70" s="221"/>
      <c r="J70" s="221"/>
      <c r="K70" s="221"/>
      <c r="L70" s="221"/>
    </row>
    <row r="71" spans="1:12" ht="14.25" customHeight="1" x14ac:dyDescent="0.2">
      <c r="A71" s="14"/>
      <c r="B71" s="52"/>
      <c r="C71" s="197" t="s">
        <v>62</v>
      </c>
      <c r="D71" s="198"/>
      <c r="E71" s="197" t="s">
        <v>98</v>
      </c>
      <c r="F71" s="198"/>
      <c r="G71" s="197" t="s">
        <v>60</v>
      </c>
      <c r="H71" s="198"/>
      <c r="I71" s="197" t="s">
        <v>61</v>
      </c>
      <c r="J71" s="198"/>
      <c r="K71" s="199" t="s">
        <v>65</v>
      </c>
      <c r="L71" s="200"/>
    </row>
    <row r="72" spans="1:12" ht="14.25" customHeight="1" thickBot="1" x14ac:dyDescent="0.25">
      <c r="B72" s="53"/>
      <c r="C72" s="66" t="s">
        <v>56</v>
      </c>
      <c r="D72" s="67" t="s">
        <v>57</v>
      </c>
      <c r="E72" s="68" t="s">
        <v>50</v>
      </c>
      <c r="F72" s="69" t="s">
        <v>51</v>
      </c>
      <c r="G72" s="66" t="s">
        <v>52</v>
      </c>
      <c r="H72" s="67" t="s">
        <v>53</v>
      </c>
      <c r="I72" s="68" t="s">
        <v>54</v>
      </c>
      <c r="J72" s="69" t="s">
        <v>55</v>
      </c>
      <c r="K72" s="66" t="s">
        <v>58</v>
      </c>
      <c r="L72" s="70" t="s">
        <v>59</v>
      </c>
    </row>
    <row r="73" spans="1:12" ht="14.25" customHeight="1" x14ac:dyDescent="0.2">
      <c r="B73" s="21" t="s">
        <v>2</v>
      </c>
      <c r="C73" s="76"/>
      <c r="D73" s="77"/>
      <c r="E73" s="78"/>
      <c r="F73" s="79"/>
      <c r="G73" s="80"/>
      <c r="H73" s="81"/>
      <c r="I73" s="82" t="str">
        <f>IF(E73="","",IF(E73=0,0,ROUND(E73*G73/10,0)))</f>
        <v/>
      </c>
      <c r="J73" s="83" t="str">
        <f>IF(F73="","",IF(F73=0,0,ROUND(F73*H73/10,0)))</f>
        <v/>
      </c>
      <c r="K73" s="84" t="str">
        <f>IF(ISERROR(ROUND(E73/C73*10000,0)),"",ROUND(E73/C73*10000,0))</f>
        <v/>
      </c>
      <c r="L73" s="85" t="str">
        <f>IF(ISERROR(ROUND(F73/D73*10000,0)),"",ROUND(F73/D73*10000,0))</f>
        <v/>
      </c>
    </row>
    <row r="74" spans="1:12" ht="14.25" customHeight="1" x14ac:dyDescent="0.2">
      <c r="B74" s="16" t="s">
        <v>3</v>
      </c>
      <c r="C74" s="86"/>
      <c r="D74" s="87"/>
      <c r="E74" s="88"/>
      <c r="F74" s="89"/>
      <c r="G74" s="72"/>
      <c r="H74" s="42"/>
      <c r="I74" s="90" t="str">
        <f>IF(E74="","",IF(E74=0,0,ROUND(E74*G74/10,0)))</f>
        <v/>
      </c>
      <c r="J74" s="91" t="str">
        <f>IF(F74="","",IF(F74=0,0,ROUND(F74*H74/10,0)))</f>
        <v/>
      </c>
      <c r="K74" s="92" t="str">
        <f t="shared" ref="K74:K77" si="6">IF(ISERROR(ROUND(E74/C74*10000,0)),"",ROUND(E74/C74*10000,0))</f>
        <v/>
      </c>
      <c r="L74" s="93" t="str">
        <f t="shared" ref="L74:L77" si="7">IF(ISERROR(ROUND(F74/D74*10000,0)),"",ROUND(F74/D74*10000,0))</f>
        <v/>
      </c>
    </row>
    <row r="75" spans="1:12" ht="14.25" customHeight="1" x14ac:dyDescent="0.2">
      <c r="B75" s="31" t="s">
        <v>95</v>
      </c>
      <c r="C75" s="94" t="str">
        <f t="shared" ref="C75:E75" si="8">IF(COUNT(C76:C77)=0,"",SUM(C76:C77))</f>
        <v/>
      </c>
      <c r="D75" s="95" t="str">
        <f t="shared" si="8"/>
        <v/>
      </c>
      <c r="E75" s="96" t="str">
        <f t="shared" si="8"/>
        <v/>
      </c>
      <c r="F75" s="97" t="str">
        <f>IF(COUNT(F76:F77)=0,"",SUM(F76:F77))</f>
        <v/>
      </c>
      <c r="G75" s="98" t="s">
        <v>130</v>
      </c>
      <c r="H75" s="99" t="s">
        <v>130</v>
      </c>
      <c r="I75" s="100" t="str">
        <f>IF(COUNT(I76:I77)=0,"",SUM(I76:I77))</f>
        <v/>
      </c>
      <c r="J75" s="101" t="str">
        <f>IF(COUNT(J76:J77)=0,"",SUM(J76:J77))</f>
        <v/>
      </c>
      <c r="K75" s="102" t="str">
        <f>IF(ISERROR(ROUND(E75/C75*10000,0)),"",ROUND(E75/C75*10000,0))</f>
        <v/>
      </c>
      <c r="L75" s="103" t="str">
        <f t="shared" si="7"/>
        <v/>
      </c>
    </row>
    <row r="76" spans="1:12" ht="14.25" customHeight="1" x14ac:dyDescent="0.2">
      <c r="B76" s="27" t="s">
        <v>138</v>
      </c>
      <c r="C76" s="104"/>
      <c r="D76" s="105"/>
      <c r="E76" s="106"/>
      <c r="F76" s="107"/>
      <c r="G76" s="108"/>
      <c r="H76" s="109"/>
      <c r="I76" s="110" t="str">
        <f>IF(E76="","",IF(E76=0,0,ROUND(E76*G76/10,0)))</f>
        <v/>
      </c>
      <c r="J76" s="111" t="str">
        <f>IF(F76="","",IF(F76=0,0,ROUND(F76*H76/10,0)))</f>
        <v/>
      </c>
      <c r="K76" s="112" t="str">
        <f t="shared" si="6"/>
        <v/>
      </c>
      <c r="L76" s="113" t="str">
        <f t="shared" si="7"/>
        <v/>
      </c>
    </row>
    <row r="77" spans="1:12" ht="14.25" customHeight="1" thickBot="1" x14ac:dyDescent="0.25">
      <c r="B77" s="28" t="s">
        <v>138</v>
      </c>
      <c r="C77" s="114"/>
      <c r="D77" s="115"/>
      <c r="E77" s="116"/>
      <c r="F77" s="117"/>
      <c r="G77" s="118"/>
      <c r="H77" s="119"/>
      <c r="I77" s="120" t="str">
        <f>IF(E77="","",IF(E77=0,0,ROUND(E77*G77/10,0)))</f>
        <v/>
      </c>
      <c r="J77" s="121" t="str">
        <f>IF(F77="","",IF(F77=0,0,ROUND(F77*H77/10,0)))</f>
        <v/>
      </c>
      <c r="K77" s="122" t="str">
        <f t="shared" si="6"/>
        <v/>
      </c>
      <c r="L77" s="123" t="str">
        <f t="shared" si="7"/>
        <v/>
      </c>
    </row>
    <row r="78" spans="1:12" ht="14.25" customHeight="1" x14ac:dyDescent="0.2">
      <c r="B78" s="29" t="s">
        <v>136</v>
      </c>
      <c r="C78" s="124" t="str">
        <f t="shared" ref="C78:E78" si="9">IF(COUNT(C79:C81)=0,"",SUM(C79:C81))</f>
        <v/>
      </c>
      <c r="D78" s="125" t="str">
        <f t="shared" si="9"/>
        <v/>
      </c>
      <c r="E78" s="126" t="str">
        <f t="shared" si="9"/>
        <v/>
      </c>
      <c r="F78" s="127" t="str">
        <f>IF(COUNT(F79:F81)=0,"",SUM(F79:F81))</f>
        <v/>
      </c>
      <c r="G78" s="128" t="s">
        <v>130</v>
      </c>
      <c r="H78" s="129" t="s">
        <v>130</v>
      </c>
      <c r="I78" s="130" t="str">
        <f>IF(COUNT(I79:I81)=0,"",SUM(I79:I81))</f>
        <v/>
      </c>
      <c r="J78" s="131" t="str">
        <f>IF(COUNT(J79:J81)=0,"",SUM(J79:J81))</f>
        <v/>
      </c>
      <c r="K78" s="132" t="str">
        <f t="shared" ref="K78:K103" si="10">IF(ISERROR(ROUND(E78/C78*10000,0)),"",ROUND(E78/C78*10000,0))</f>
        <v/>
      </c>
      <c r="L78" s="133" t="str">
        <f t="shared" ref="L78" si="11">IF(ISERROR(ROUND(F78/D78*10000,0)),"",ROUND(F78/D78*10000,0))</f>
        <v/>
      </c>
    </row>
    <row r="79" spans="1:12" ht="14.25" customHeight="1" x14ac:dyDescent="0.2">
      <c r="B79" s="73" t="s">
        <v>28</v>
      </c>
      <c r="C79" s="134"/>
      <c r="D79" s="135"/>
      <c r="E79" s="136"/>
      <c r="F79" s="137"/>
      <c r="G79" s="138"/>
      <c r="H79" s="139"/>
      <c r="I79" s="140" t="str">
        <f t="shared" ref="I79:J81" si="12">IF(E79="","",IF(E79=0,0,ROUND(E79*G79/10,0)))</f>
        <v/>
      </c>
      <c r="J79" s="141" t="str">
        <f t="shared" si="12"/>
        <v/>
      </c>
      <c r="K79" s="142" t="str">
        <f t="shared" si="10"/>
        <v/>
      </c>
      <c r="L79" s="143" t="str">
        <f>IF(ISERROR(ROUND(F79/D79*10000,0)),"",ROUND(F79/D79*10000,0))</f>
        <v/>
      </c>
    </row>
    <row r="80" spans="1:12" ht="14.25" customHeight="1" x14ac:dyDescent="0.2">
      <c r="B80" s="30" t="s">
        <v>137</v>
      </c>
      <c r="C80" s="86"/>
      <c r="D80" s="87"/>
      <c r="E80" s="88"/>
      <c r="F80" s="89"/>
      <c r="G80" s="72"/>
      <c r="H80" s="42"/>
      <c r="I80" s="90" t="str">
        <f t="shared" si="12"/>
        <v/>
      </c>
      <c r="J80" s="91" t="str">
        <f t="shared" si="12"/>
        <v/>
      </c>
      <c r="K80" s="92" t="str">
        <f t="shared" si="10"/>
        <v/>
      </c>
      <c r="L80" s="93" t="str">
        <f>IF(ISERROR(ROUND(F80/D80*10000,0)),"",ROUND(F80/D80*10000,0))</f>
        <v/>
      </c>
    </row>
    <row r="81" spans="2:12" ht="14.25" customHeight="1" thickBot="1" x14ac:dyDescent="0.25">
      <c r="B81" s="28" t="s">
        <v>138</v>
      </c>
      <c r="C81" s="114"/>
      <c r="D81" s="115"/>
      <c r="E81" s="116"/>
      <c r="F81" s="117"/>
      <c r="G81" s="118"/>
      <c r="H81" s="119"/>
      <c r="I81" s="120" t="str">
        <f t="shared" si="12"/>
        <v/>
      </c>
      <c r="J81" s="121" t="str">
        <f t="shared" si="12"/>
        <v/>
      </c>
      <c r="K81" s="122" t="str">
        <f t="shared" si="10"/>
        <v/>
      </c>
      <c r="L81" s="123" t="str">
        <f>IF(ISERROR(ROUND(F81/D81*10000,0)),"",ROUND(F81/D81*10000,0))</f>
        <v/>
      </c>
    </row>
    <row r="82" spans="2:12" ht="14.25" customHeight="1" x14ac:dyDescent="0.2">
      <c r="B82" s="74" t="s">
        <v>139</v>
      </c>
      <c r="C82" s="124" t="str">
        <f t="shared" ref="C82:E82" si="13">IF(COUNT(C83:C99)=0,"",SUM(C83:C99))</f>
        <v/>
      </c>
      <c r="D82" s="125" t="str">
        <f t="shared" si="13"/>
        <v/>
      </c>
      <c r="E82" s="126" t="str">
        <f t="shared" si="13"/>
        <v/>
      </c>
      <c r="F82" s="127" t="str">
        <f>IF(COUNT(F83:F99)=0,"",SUM(F83:F99))</f>
        <v/>
      </c>
      <c r="G82" s="128" t="s">
        <v>130</v>
      </c>
      <c r="H82" s="129" t="s">
        <v>130</v>
      </c>
      <c r="I82" s="130" t="str">
        <f>IF(COUNT(I83:I99)=0,"",SUM(I83:I99))</f>
        <v/>
      </c>
      <c r="J82" s="131" t="str">
        <f>IF(COUNT(J83:J99)=0,"",SUM(J83:J99))</f>
        <v/>
      </c>
      <c r="K82" s="132" t="str">
        <f t="shared" si="10"/>
        <v/>
      </c>
      <c r="L82" s="133" t="str">
        <f t="shared" ref="L82" si="14">IF(ISERROR(ROUND(F82/D82*10000,0)),"",ROUND(F82/D82*10000,0))</f>
        <v/>
      </c>
    </row>
    <row r="83" spans="2:12" ht="14.25" customHeight="1" x14ac:dyDescent="0.2">
      <c r="B83" s="30" t="s">
        <v>4</v>
      </c>
      <c r="C83" s="86"/>
      <c r="D83" s="87"/>
      <c r="E83" s="88"/>
      <c r="F83" s="89"/>
      <c r="G83" s="72"/>
      <c r="H83" s="42"/>
      <c r="I83" s="90" t="str">
        <f t="shared" ref="I83:I98" si="15">IF(E83="","",IF(E83=0,0,ROUND(E83*G83/10,0)))</f>
        <v/>
      </c>
      <c r="J83" s="91" t="str">
        <f t="shared" ref="J83:J98" si="16">IF(F83="","",IF(F83=0,0,ROUND(F83*H83/10,0)))</f>
        <v/>
      </c>
      <c r="K83" s="92" t="str">
        <f t="shared" si="10"/>
        <v/>
      </c>
      <c r="L83" s="93" t="str">
        <f t="shared" ref="L83:L98" si="17">IF(ISERROR(ROUND(F83/D83*10000,0)),"",ROUND(F83/D83*10000,0))</f>
        <v/>
      </c>
    </row>
    <row r="84" spans="2:12" ht="14.25" customHeight="1" x14ac:dyDescent="0.2">
      <c r="B84" s="30" t="s">
        <v>5</v>
      </c>
      <c r="C84" s="86"/>
      <c r="D84" s="87"/>
      <c r="E84" s="88"/>
      <c r="F84" s="89"/>
      <c r="G84" s="72"/>
      <c r="H84" s="42"/>
      <c r="I84" s="90" t="str">
        <f t="shared" si="15"/>
        <v/>
      </c>
      <c r="J84" s="91" t="str">
        <f t="shared" si="16"/>
        <v/>
      </c>
      <c r="K84" s="92" t="str">
        <f t="shared" si="10"/>
        <v/>
      </c>
      <c r="L84" s="93" t="str">
        <f t="shared" si="17"/>
        <v/>
      </c>
    </row>
    <row r="85" spans="2:12" ht="14.25" customHeight="1" x14ac:dyDescent="0.2">
      <c r="B85" s="30" t="s">
        <v>29</v>
      </c>
      <c r="C85" s="86"/>
      <c r="D85" s="87"/>
      <c r="E85" s="88"/>
      <c r="F85" s="89"/>
      <c r="G85" s="72"/>
      <c r="H85" s="42"/>
      <c r="I85" s="90" t="str">
        <f t="shared" si="15"/>
        <v/>
      </c>
      <c r="J85" s="91" t="str">
        <f t="shared" si="16"/>
        <v/>
      </c>
      <c r="K85" s="92" t="str">
        <f t="shared" si="10"/>
        <v/>
      </c>
      <c r="L85" s="93" t="str">
        <f t="shared" si="17"/>
        <v/>
      </c>
    </row>
    <row r="86" spans="2:12" ht="14.25" customHeight="1" x14ac:dyDescent="0.2">
      <c r="B86" s="30" t="s">
        <v>30</v>
      </c>
      <c r="C86" s="86"/>
      <c r="D86" s="87"/>
      <c r="E86" s="88"/>
      <c r="F86" s="89"/>
      <c r="G86" s="72"/>
      <c r="H86" s="42"/>
      <c r="I86" s="90" t="str">
        <f t="shared" si="15"/>
        <v/>
      </c>
      <c r="J86" s="91" t="str">
        <f t="shared" si="16"/>
        <v/>
      </c>
      <c r="K86" s="92" t="str">
        <f t="shared" si="10"/>
        <v/>
      </c>
      <c r="L86" s="93" t="str">
        <f t="shared" si="17"/>
        <v/>
      </c>
    </row>
    <row r="87" spans="2:12" ht="14.25" customHeight="1" x14ac:dyDescent="0.2">
      <c r="B87" s="30" t="s">
        <v>31</v>
      </c>
      <c r="C87" s="86"/>
      <c r="D87" s="87"/>
      <c r="E87" s="88"/>
      <c r="F87" s="89"/>
      <c r="G87" s="72"/>
      <c r="H87" s="42"/>
      <c r="I87" s="90" t="str">
        <f t="shared" si="15"/>
        <v/>
      </c>
      <c r="J87" s="91" t="str">
        <f t="shared" si="16"/>
        <v/>
      </c>
      <c r="K87" s="92" t="str">
        <f t="shared" si="10"/>
        <v/>
      </c>
      <c r="L87" s="93" t="str">
        <f t="shared" si="17"/>
        <v/>
      </c>
    </row>
    <row r="88" spans="2:12" ht="14.25" customHeight="1" x14ac:dyDescent="0.2">
      <c r="B88" s="30" t="s">
        <v>32</v>
      </c>
      <c r="C88" s="86"/>
      <c r="D88" s="87"/>
      <c r="E88" s="88"/>
      <c r="F88" s="89"/>
      <c r="G88" s="72"/>
      <c r="H88" s="42"/>
      <c r="I88" s="90" t="str">
        <f t="shared" si="15"/>
        <v/>
      </c>
      <c r="J88" s="91" t="str">
        <f t="shared" si="16"/>
        <v/>
      </c>
      <c r="K88" s="92" t="str">
        <f t="shared" si="10"/>
        <v/>
      </c>
      <c r="L88" s="93" t="str">
        <f t="shared" si="17"/>
        <v/>
      </c>
    </row>
    <row r="89" spans="2:12" ht="14.25" customHeight="1" x14ac:dyDescent="0.2">
      <c r="B89" s="30" t="s">
        <v>6</v>
      </c>
      <c r="C89" s="86"/>
      <c r="D89" s="87"/>
      <c r="E89" s="88"/>
      <c r="F89" s="89"/>
      <c r="G89" s="72"/>
      <c r="H89" s="42"/>
      <c r="I89" s="90" t="str">
        <f t="shared" si="15"/>
        <v/>
      </c>
      <c r="J89" s="91" t="str">
        <f t="shared" si="16"/>
        <v/>
      </c>
      <c r="K89" s="92" t="str">
        <f t="shared" si="10"/>
        <v/>
      </c>
      <c r="L89" s="93" t="str">
        <f t="shared" si="17"/>
        <v/>
      </c>
    </row>
    <row r="90" spans="2:12" ht="14.25" customHeight="1" x14ac:dyDescent="0.2">
      <c r="B90" s="30" t="s">
        <v>7</v>
      </c>
      <c r="C90" s="86"/>
      <c r="D90" s="87"/>
      <c r="E90" s="88"/>
      <c r="F90" s="89"/>
      <c r="G90" s="72"/>
      <c r="H90" s="42"/>
      <c r="I90" s="90" t="str">
        <f t="shared" si="15"/>
        <v/>
      </c>
      <c r="J90" s="91" t="str">
        <f t="shared" si="16"/>
        <v/>
      </c>
      <c r="K90" s="92" t="str">
        <f t="shared" si="10"/>
        <v/>
      </c>
      <c r="L90" s="93" t="str">
        <f t="shared" si="17"/>
        <v/>
      </c>
    </row>
    <row r="91" spans="2:12" ht="14.25" customHeight="1" x14ac:dyDescent="0.2">
      <c r="B91" s="30" t="s">
        <v>8</v>
      </c>
      <c r="C91" s="86"/>
      <c r="D91" s="87"/>
      <c r="E91" s="88"/>
      <c r="F91" s="89"/>
      <c r="G91" s="72"/>
      <c r="H91" s="42"/>
      <c r="I91" s="90" t="str">
        <f t="shared" si="15"/>
        <v/>
      </c>
      <c r="J91" s="91" t="str">
        <f t="shared" si="16"/>
        <v/>
      </c>
      <c r="K91" s="92" t="str">
        <f t="shared" si="10"/>
        <v/>
      </c>
      <c r="L91" s="93" t="str">
        <f t="shared" si="17"/>
        <v/>
      </c>
    </row>
    <row r="92" spans="2:12" ht="14.25" customHeight="1" x14ac:dyDescent="0.2">
      <c r="B92" s="30" t="s">
        <v>115</v>
      </c>
      <c r="C92" s="86"/>
      <c r="D92" s="87"/>
      <c r="E92" s="88"/>
      <c r="F92" s="89"/>
      <c r="G92" s="72"/>
      <c r="H92" s="42"/>
      <c r="I92" s="90" t="str">
        <f t="shared" si="15"/>
        <v/>
      </c>
      <c r="J92" s="91" t="str">
        <f t="shared" si="16"/>
        <v/>
      </c>
      <c r="K92" s="92" t="str">
        <f t="shared" si="10"/>
        <v/>
      </c>
      <c r="L92" s="93" t="str">
        <f t="shared" si="17"/>
        <v/>
      </c>
    </row>
    <row r="93" spans="2:12" ht="14.25" customHeight="1" x14ac:dyDescent="0.2">
      <c r="B93" s="30" t="s">
        <v>9</v>
      </c>
      <c r="C93" s="86"/>
      <c r="D93" s="87"/>
      <c r="E93" s="88"/>
      <c r="F93" s="89"/>
      <c r="G93" s="72"/>
      <c r="H93" s="42"/>
      <c r="I93" s="90" t="str">
        <f t="shared" si="15"/>
        <v/>
      </c>
      <c r="J93" s="91" t="str">
        <f t="shared" si="16"/>
        <v/>
      </c>
      <c r="K93" s="92" t="str">
        <f t="shared" si="10"/>
        <v/>
      </c>
      <c r="L93" s="93" t="str">
        <f t="shared" si="17"/>
        <v/>
      </c>
    </row>
    <row r="94" spans="2:12" ht="14.25" customHeight="1" x14ac:dyDescent="0.2">
      <c r="B94" s="30" t="s">
        <v>10</v>
      </c>
      <c r="C94" s="86"/>
      <c r="D94" s="87"/>
      <c r="E94" s="88"/>
      <c r="F94" s="89"/>
      <c r="G94" s="72"/>
      <c r="H94" s="42"/>
      <c r="I94" s="90" t="str">
        <f t="shared" si="15"/>
        <v/>
      </c>
      <c r="J94" s="91" t="str">
        <f t="shared" si="16"/>
        <v/>
      </c>
      <c r="K94" s="92" t="str">
        <f t="shared" si="10"/>
        <v/>
      </c>
      <c r="L94" s="93" t="str">
        <f t="shared" si="17"/>
        <v/>
      </c>
    </row>
    <row r="95" spans="2:12" ht="14.25" customHeight="1" x14ac:dyDescent="0.2">
      <c r="B95" s="30" t="s">
        <v>11</v>
      </c>
      <c r="C95" s="86"/>
      <c r="D95" s="87"/>
      <c r="E95" s="88"/>
      <c r="F95" s="89"/>
      <c r="G95" s="72"/>
      <c r="H95" s="42"/>
      <c r="I95" s="90" t="str">
        <f t="shared" si="15"/>
        <v/>
      </c>
      <c r="J95" s="91" t="str">
        <f t="shared" si="16"/>
        <v/>
      </c>
      <c r="K95" s="92" t="str">
        <f t="shared" si="10"/>
        <v/>
      </c>
      <c r="L95" s="93" t="str">
        <f t="shared" si="17"/>
        <v/>
      </c>
    </row>
    <row r="96" spans="2:12" ht="14.25" customHeight="1" x14ac:dyDescent="0.2">
      <c r="B96" s="30" t="s">
        <v>12</v>
      </c>
      <c r="C96" s="86"/>
      <c r="D96" s="87"/>
      <c r="E96" s="88"/>
      <c r="F96" s="89"/>
      <c r="G96" s="72"/>
      <c r="H96" s="42"/>
      <c r="I96" s="90" t="str">
        <f t="shared" si="15"/>
        <v/>
      </c>
      <c r="J96" s="91" t="str">
        <f t="shared" si="16"/>
        <v/>
      </c>
      <c r="K96" s="92" t="str">
        <f t="shared" si="10"/>
        <v/>
      </c>
      <c r="L96" s="93" t="str">
        <f t="shared" si="17"/>
        <v/>
      </c>
    </row>
    <row r="97" spans="2:12" ht="14.25" customHeight="1" x14ac:dyDescent="0.2">
      <c r="B97" s="30" t="s">
        <v>13</v>
      </c>
      <c r="C97" s="86"/>
      <c r="D97" s="87"/>
      <c r="E97" s="88"/>
      <c r="F97" s="89"/>
      <c r="G97" s="72"/>
      <c r="H97" s="42"/>
      <c r="I97" s="90" t="str">
        <f t="shared" si="15"/>
        <v/>
      </c>
      <c r="J97" s="91" t="str">
        <f t="shared" si="16"/>
        <v/>
      </c>
      <c r="K97" s="92" t="str">
        <f t="shared" si="10"/>
        <v/>
      </c>
      <c r="L97" s="93" t="str">
        <f t="shared" si="17"/>
        <v/>
      </c>
    </row>
    <row r="98" spans="2:12" ht="14.25" customHeight="1" x14ac:dyDescent="0.2">
      <c r="B98" s="30" t="s">
        <v>47</v>
      </c>
      <c r="C98" s="86"/>
      <c r="D98" s="87"/>
      <c r="E98" s="88"/>
      <c r="F98" s="89"/>
      <c r="G98" s="72"/>
      <c r="H98" s="42"/>
      <c r="I98" s="90" t="str">
        <f t="shared" si="15"/>
        <v/>
      </c>
      <c r="J98" s="91" t="str">
        <f t="shared" si="16"/>
        <v/>
      </c>
      <c r="K98" s="92" t="str">
        <f t="shared" si="10"/>
        <v/>
      </c>
      <c r="L98" s="93" t="str">
        <f t="shared" si="17"/>
        <v/>
      </c>
    </row>
    <row r="99" spans="2:12" ht="14.25" customHeight="1" x14ac:dyDescent="0.2">
      <c r="B99" s="23" t="s">
        <v>141</v>
      </c>
      <c r="C99" s="94" t="str">
        <f t="shared" ref="C99:F99" si="18">IF(COUNT(C100:C103)=0,"",SUM(C100:C103))</f>
        <v/>
      </c>
      <c r="D99" s="95" t="str">
        <f t="shared" si="18"/>
        <v/>
      </c>
      <c r="E99" s="96" t="str">
        <f>IF(COUNT(E100:E103)=0,"",SUM(E100:E103))</f>
        <v/>
      </c>
      <c r="F99" s="97" t="str">
        <f t="shared" si="18"/>
        <v/>
      </c>
      <c r="G99" s="98" t="s">
        <v>130</v>
      </c>
      <c r="H99" s="99" t="s">
        <v>130</v>
      </c>
      <c r="I99" s="100" t="str">
        <f>IF(COUNT(I100:I103)=0,"",SUM(I100:I103))</f>
        <v/>
      </c>
      <c r="J99" s="101" t="str">
        <f>IF(COUNT(J100:J103)=0,"",SUM(J100:J103))</f>
        <v/>
      </c>
      <c r="K99" s="102" t="str">
        <f t="shared" si="10"/>
        <v/>
      </c>
      <c r="L99" s="103" t="str">
        <f t="shared" ref="L99" si="19">IF(ISERROR(ROUND(F99/D99*10000,0)),"",ROUND(F99/D99*10000,0))</f>
        <v/>
      </c>
    </row>
    <row r="100" spans="2:12" ht="14.25" customHeight="1" x14ac:dyDescent="0.2">
      <c r="B100" s="27" t="s">
        <v>138</v>
      </c>
      <c r="C100" s="104"/>
      <c r="D100" s="105"/>
      <c r="E100" s="106"/>
      <c r="F100" s="107"/>
      <c r="G100" s="108"/>
      <c r="H100" s="109"/>
      <c r="I100" s="110" t="str">
        <f t="shared" ref="I100:J103" si="20">IF(E100="","",IF(E100=0,0,ROUND(E100*G100/10,0)))</f>
        <v/>
      </c>
      <c r="J100" s="111" t="str">
        <f t="shared" si="20"/>
        <v/>
      </c>
      <c r="K100" s="112" t="str">
        <f t="shared" si="10"/>
        <v/>
      </c>
      <c r="L100" s="113" t="str">
        <f>IF(ISERROR(ROUND(F100/D100*10000,0)),"",ROUND(F100/D100*10000,0))</f>
        <v/>
      </c>
    </row>
    <row r="101" spans="2:12" ht="14.25" customHeight="1" x14ac:dyDescent="0.2">
      <c r="B101" s="27" t="s">
        <v>138</v>
      </c>
      <c r="C101" s="104"/>
      <c r="D101" s="105"/>
      <c r="E101" s="106"/>
      <c r="F101" s="107"/>
      <c r="G101" s="108"/>
      <c r="H101" s="109"/>
      <c r="I101" s="110" t="str">
        <f t="shared" si="20"/>
        <v/>
      </c>
      <c r="J101" s="111" t="str">
        <f t="shared" si="20"/>
        <v/>
      </c>
      <c r="K101" s="112" t="str">
        <f t="shared" si="10"/>
        <v/>
      </c>
      <c r="L101" s="113" t="str">
        <f>IF(ISERROR(ROUND(F101/D101*10000,0)),"",ROUND(F101/D101*10000,0))</f>
        <v/>
      </c>
    </row>
    <row r="102" spans="2:12" ht="14.25" customHeight="1" x14ac:dyDescent="0.2">
      <c r="B102" s="75" t="s">
        <v>138</v>
      </c>
      <c r="C102" s="144"/>
      <c r="D102" s="145"/>
      <c r="E102" s="146"/>
      <c r="F102" s="147"/>
      <c r="G102" s="148"/>
      <c r="H102" s="149"/>
      <c r="I102" s="150" t="str">
        <f t="shared" si="20"/>
        <v/>
      </c>
      <c r="J102" s="151" t="str">
        <f t="shared" si="20"/>
        <v/>
      </c>
      <c r="K102" s="152" t="str">
        <f t="shared" si="10"/>
        <v/>
      </c>
      <c r="L102" s="153" t="str">
        <f>IF(ISERROR(ROUND(F102/D102*10000,0)),"",ROUND(F102/D102*10000,0))</f>
        <v/>
      </c>
    </row>
    <row r="103" spans="2:12" ht="14.25" customHeight="1" thickBot="1" x14ac:dyDescent="0.25">
      <c r="B103" s="28" t="s">
        <v>138</v>
      </c>
      <c r="C103" s="114"/>
      <c r="D103" s="115"/>
      <c r="E103" s="116"/>
      <c r="F103" s="117"/>
      <c r="G103" s="118"/>
      <c r="H103" s="119"/>
      <c r="I103" s="120" t="str">
        <f t="shared" si="20"/>
        <v/>
      </c>
      <c r="J103" s="121" t="str">
        <f t="shared" si="20"/>
        <v/>
      </c>
      <c r="K103" s="122" t="str">
        <f t="shared" si="10"/>
        <v/>
      </c>
      <c r="L103" s="123" t="str">
        <f>IF(ISERROR(ROUND(F103/D103*10000,0)),"",ROUND(F103/D103*10000,0))</f>
        <v/>
      </c>
    </row>
    <row r="104" spans="2:12" ht="6.95" customHeight="1" x14ac:dyDescent="0.2"/>
    <row r="105" spans="2:12" ht="14.25" customHeight="1" thickBot="1" x14ac:dyDescent="0.25">
      <c r="B105" s="3" t="s">
        <v>97</v>
      </c>
      <c r="C105" s="4"/>
      <c r="F105" s="4"/>
      <c r="I105" s="4"/>
      <c r="L105" s="4" t="s">
        <v>133</v>
      </c>
    </row>
    <row r="106" spans="2:12" ht="14.25" customHeight="1" x14ac:dyDescent="0.2">
      <c r="B106" s="52"/>
      <c r="C106" s="197" t="s">
        <v>62</v>
      </c>
      <c r="D106" s="198"/>
      <c r="E106" s="197" t="s">
        <v>98</v>
      </c>
      <c r="F106" s="198"/>
      <c r="G106" s="197" t="s">
        <v>60</v>
      </c>
      <c r="H106" s="198"/>
      <c r="I106" s="197" t="s">
        <v>61</v>
      </c>
      <c r="J106" s="198"/>
      <c r="K106" s="199" t="s">
        <v>65</v>
      </c>
      <c r="L106" s="200"/>
    </row>
    <row r="107" spans="2:12" ht="14.25" customHeight="1" thickBot="1" x14ac:dyDescent="0.25">
      <c r="B107" s="53"/>
      <c r="C107" s="66" t="s">
        <v>56</v>
      </c>
      <c r="D107" s="67" t="s">
        <v>57</v>
      </c>
      <c r="E107" s="68" t="s">
        <v>50</v>
      </c>
      <c r="F107" s="69" t="s">
        <v>51</v>
      </c>
      <c r="G107" s="66" t="s">
        <v>52</v>
      </c>
      <c r="H107" s="67" t="s">
        <v>53</v>
      </c>
      <c r="I107" s="68" t="s">
        <v>54</v>
      </c>
      <c r="J107" s="69" t="s">
        <v>55</v>
      </c>
      <c r="K107" s="66" t="s">
        <v>58</v>
      </c>
      <c r="L107" s="70" t="s">
        <v>59</v>
      </c>
    </row>
    <row r="108" spans="2:12" ht="14.25" customHeight="1" x14ac:dyDescent="0.2">
      <c r="B108" s="24" t="s">
        <v>45</v>
      </c>
      <c r="C108" s="94" t="str">
        <f t="shared" ref="C108:F108" si="21">IF(COUNT(C109:C111)=0,"",SUM(C109:C111))</f>
        <v/>
      </c>
      <c r="D108" s="95" t="str">
        <f>IF(COUNT(D109:D111)=0,"",SUM(D109:D111))</f>
        <v/>
      </c>
      <c r="E108" s="96" t="str">
        <f t="shared" si="21"/>
        <v/>
      </c>
      <c r="F108" s="97" t="str">
        <f t="shared" si="21"/>
        <v/>
      </c>
      <c r="G108" s="98" t="s">
        <v>131</v>
      </c>
      <c r="H108" s="99" t="s">
        <v>131</v>
      </c>
      <c r="I108" s="100" t="str">
        <f>IF(COUNT(I109:I111)=0,"",SUM(I109:I111))</f>
        <v/>
      </c>
      <c r="J108" s="100" t="str">
        <f>IF(COUNT(J109:J111)=0,"",SUM(J109:J111))</f>
        <v/>
      </c>
      <c r="K108" s="102" t="str">
        <f>IF(ISERROR(ROUND(E108/C108*10000,0)),"",ROUND(E108/C108*10000,0))</f>
        <v/>
      </c>
      <c r="L108" s="103" t="str">
        <f t="shared" ref="L108" si="22">IF(ISERROR(ROUND(F108/D108*10000,0)),"",ROUND(F108/D108*10000,0))</f>
        <v/>
      </c>
    </row>
    <row r="109" spans="2:12" ht="14.25" customHeight="1" x14ac:dyDescent="0.2">
      <c r="B109" s="25" t="s">
        <v>127</v>
      </c>
      <c r="C109" s="104"/>
      <c r="D109" s="105"/>
      <c r="E109" s="106"/>
      <c r="F109" s="107"/>
      <c r="G109" s="108"/>
      <c r="H109" s="109"/>
      <c r="I109" s="110" t="str">
        <f>IF(E109="","",IF(E109=0,0,ROUND(E109*G109/10,0)))</f>
        <v/>
      </c>
      <c r="J109" s="111" t="str">
        <f>IF(F109="","",IF(F109=0,0,ROUND(F109*H109/10,0)))</f>
        <v/>
      </c>
      <c r="K109" s="112" t="str">
        <f t="shared" ref="K109:K110" si="23">IF(ISERROR(ROUND(E109/C109*10000,0)),"",ROUND(E109/C109*10000,0))</f>
        <v/>
      </c>
      <c r="L109" s="113" t="str">
        <f t="shared" ref="L109:L110" si="24">IF(ISERROR(ROUND(F109/D109*10000,0)),"",ROUND(F109/D109*10000,0))</f>
        <v/>
      </c>
    </row>
    <row r="110" spans="2:12" ht="14.25" customHeight="1" x14ac:dyDescent="0.2">
      <c r="B110" s="25" t="s">
        <v>129</v>
      </c>
      <c r="C110" s="104"/>
      <c r="D110" s="105"/>
      <c r="E110" s="106"/>
      <c r="F110" s="107"/>
      <c r="G110" s="108"/>
      <c r="H110" s="109"/>
      <c r="I110" s="110" t="str">
        <f>IF(E110="","",IF(E110=0,0,ROUND(E110*G110/10,0)))</f>
        <v/>
      </c>
      <c r="J110" s="111" t="str">
        <f>IF(F110="","",IF(F110=0,0,ROUND(F110*H110/10,0)))</f>
        <v/>
      </c>
      <c r="K110" s="112" t="str">
        <f t="shared" si="23"/>
        <v/>
      </c>
      <c r="L110" s="113" t="str">
        <f t="shared" si="24"/>
        <v/>
      </c>
    </row>
    <row r="111" spans="2:12" ht="14.25" customHeight="1" x14ac:dyDescent="0.2">
      <c r="B111" s="71" t="s">
        <v>128</v>
      </c>
      <c r="C111" s="134"/>
      <c r="D111" s="135"/>
      <c r="E111" s="136"/>
      <c r="F111" s="137"/>
      <c r="G111" s="138"/>
      <c r="H111" s="139"/>
      <c r="I111" s="140" t="str">
        <f>IF(E111="","",IF(E111=0,0,ROUND(E111*0.5*G111/10,0)))</f>
        <v/>
      </c>
      <c r="J111" s="141" t="str">
        <f>IF(F111="","",IF(F111=0,0,ROUND(F111*0.5*H111/10,0)))</f>
        <v/>
      </c>
      <c r="K111" s="142" t="str">
        <f t="shared" ref="K111" si="25">IF(ISERROR(ROUND(E111/C111*10000,0)),"",ROUND(E111/C111*10000,0))</f>
        <v/>
      </c>
      <c r="L111" s="143" t="str">
        <f t="shared" ref="L111" si="26">IF(ISERROR(ROUND(F111/D111*10000,0)),"",ROUND(F111/D111*10000,0))</f>
        <v/>
      </c>
    </row>
    <row r="112" spans="2:12" ht="14.25" customHeight="1" x14ac:dyDescent="0.2">
      <c r="B112" s="26" t="s">
        <v>46</v>
      </c>
      <c r="C112" s="94" t="str">
        <f t="shared" ref="C112:E112" si="27">IF(COUNT(C113:C115)=0,"",SUM(C113:C115))</f>
        <v/>
      </c>
      <c r="D112" s="95" t="str">
        <f>IF(COUNT(D113:D115)=0,"",SUM(D113:D115))</f>
        <v/>
      </c>
      <c r="E112" s="96" t="str">
        <f t="shared" si="27"/>
        <v/>
      </c>
      <c r="F112" s="97" t="str">
        <f>IF(COUNT(F113:F115)=0,"",SUM(F113:F115))</f>
        <v/>
      </c>
      <c r="G112" s="98" t="s">
        <v>131</v>
      </c>
      <c r="H112" s="99" t="s">
        <v>131</v>
      </c>
      <c r="I112" s="100" t="str">
        <f>IF(COUNT(I113:I115)=0,"",SUM(I113:I115))</f>
        <v/>
      </c>
      <c r="J112" s="100" t="str">
        <f>IF(COUNT(J113:J115)=0,"",SUM(J113:J115))</f>
        <v/>
      </c>
      <c r="K112" s="102" t="str">
        <f t="shared" ref="K112:K113" si="28">IF(ISERROR(ROUND(E112/C112*10000,0)),"",ROUND(E112/C112*10000,0))</f>
        <v/>
      </c>
      <c r="L112" s="103" t="str">
        <f t="shared" ref="L112:L113" si="29">IF(ISERROR(ROUND(F112/D112*10000,0)),"",ROUND(F112/D112*10000,0))</f>
        <v/>
      </c>
    </row>
    <row r="113" spans="2:12" ht="14.25" customHeight="1" x14ac:dyDescent="0.2">
      <c r="B113" s="25" t="s">
        <v>127</v>
      </c>
      <c r="C113" s="104"/>
      <c r="D113" s="105"/>
      <c r="E113" s="106"/>
      <c r="F113" s="107"/>
      <c r="G113" s="108"/>
      <c r="H113" s="109"/>
      <c r="I113" s="110" t="str">
        <f>IF(E113="","",IF(E113=0,0,ROUND(E113*G113/10,0)))</f>
        <v/>
      </c>
      <c r="J113" s="111" t="str">
        <f>IF(F113="","",IF(F113=0,0,ROUND(F113*H113/10,0)))</f>
        <v/>
      </c>
      <c r="K113" s="112" t="str">
        <f t="shared" si="28"/>
        <v/>
      </c>
      <c r="L113" s="113" t="str">
        <f t="shared" si="29"/>
        <v/>
      </c>
    </row>
    <row r="114" spans="2:12" ht="14.25" customHeight="1" x14ac:dyDescent="0.2">
      <c r="B114" s="25" t="s">
        <v>129</v>
      </c>
      <c r="C114" s="104"/>
      <c r="D114" s="105"/>
      <c r="E114" s="106"/>
      <c r="F114" s="107"/>
      <c r="G114" s="108"/>
      <c r="H114" s="109"/>
      <c r="I114" s="110" t="str">
        <f>IF(E114="","",IF(E114=0,0,ROUND(E114*G114/10,0)))</f>
        <v/>
      </c>
      <c r="J114" s="111" t="str">
        <f>IF(F114="","",IF(F114=0,0,ROUND(F114*H114/10,0)))</f>
        <v/>
      </c>
      <c r="K114" s="112" t="str">
        <f t="shared" ref="K114" si="30">IF(ISERROR(ROUND(E114/C114*10000,0)),"",ROUND(E114/C114*10000,0))</f>
        <v/>
      </c>
      <c r="L114" s="113" t="str">
        <f t="shared" ref="L114" si="31">IF(ISERROR(ROUND(F114/D114*10000,0)),"",ROUND(F114/D114*10000,0))</f>
        <v/>
      </c>
    </row>
    <row r="115" spans="2:12" ht="14.25" customHeight="1" x14ac:dyDescent="0.2">
      <c r="B115" s="71" t="s">
        <v>128</v>
      </c>
      <c r="C115" s="134"/>
      <c r="D115" s="135"/>
      <c r="E115" s="136"/>
      <c r="F115" s="137"/>
      <c r="G115" s="138"/>
      <c r="H115" s="139"/>
      <c r="I115" s="140" t="str">
        <f>IF(E115="","",IF(E115=0,0,ROUND(E115*0.5*G115/10,0)))</f>
        <v/>
      </c>
      <c r="J115" s="141" t="str">
        <f>IF(F115="","",IF(F115=0,0,ROUND(F115*0.5*H115/10,0)))</f>
        <v/>
      </c>
      <c r="K115" s="142" t="str">
        <f t="shared" ref="K115:K154" si="32">IF(ISERROR(ROUND(E115/C115*10000,0)),"",ROUND(E115/C115*10000,0))</f>
        <v/>
      </c>
      <c r="L115" s="143" t="str">
        <f t="shared" ref="L115:L154" si="33">IF(ISERROR(ROUND(F115/D115*10000,0)),"",ROUND(F115/D115*10000,0))</f>
        <v/>
      </c>
    </row>
    <row r="116" spans="2:12" ht="14.25" customHeight="1" x14ac:dyDescent="0.2">
      <c r="B116" s="16" t="s">
        <v>14</v>
      </c>
      <c r="C116" s="134"/>
      <c r="D116" s="135"/>
      <c r="E116" s="136"/>
      <c r="F116" s="137"/>
      <c r="G116" s="138"/>
      <c r="H116" s="139"/>
      <c r="I116" s="140" t="str">
        <f t="shared" ref="I116:J119" si="34">IF(E116="","",IF(E116=0,0,ROUND(E116*G116/10,0)))</f>
        <v/>
      </c>
      <c r="J116" s="141" t="str">
        <f t="shared" si="34"/>
        <v/>
      </c>
      <c r="K116" s="142" t="str">
        <f t="shared" si="32"/>
        <v/>
      </c>
      <c r="L116" s="143" t="str">
        <f t="shared" si="33"/>
        <v/>
      </c>
    </row>
    <row r="117" spans="2:12" ht="14.25" customHeight="1" x14ac:dyDescent="0.2">
      <c r="B117" s="16" t="s">
        <v>38</v>
      </c>
      <c r="C117" s="134"/>
      <c r="D117" s="135"/>
      <c r="E117" s="136"/>
      <c r="F117" s="137"/>
      <c r="G117" s="138"/>
      <c r="H117" s="139"/>
      <c r="I117" s="140" t="str">
        <f t="shared" si="34"/>
        <v/>
      </c>
      <c r="J117" s="141" t="str">
        <f t="shared" si="34"/>
        <v/>
      </c>
      <c r="K117" s="142" t="str">
        <f t="shared" si="32"/>
        <v/>
      </c>
      <c r="L117" s="143" t="str">
        <f t="shared" si="33"/>
        <v/>
      </c>
    </row>
    <row r="118" spans="2:12" ht="14.25" customHeight="1" x14ac:dyDescent="0.2">
      <c r="B118" s="22" t="s">
        <v>33</v>
      </c>
      <c r="C118" s="134"/>
      <c r="D118" s="135"/>
      <c r="E118" s="136"/>
      <c r="F118" s="137"/>
      <c r="G118" s="138"/>
      <c r="H118" s="139"/>
      <c r="I118" s="140" t="str">
        <f t="shared" si="34"/>
        <v/>
      </c>
      <c r="J118" s="141" t="str">
        <f t="shared" si="34"/>
        <v/>
      </c>
      <c r="K118" s="142" t="str">
        <f t="shared" si="32"/>
        <v/>
      </c>
      <c r="L118" s="143" t="str">
        <f t="shared" si="33"/>
        <v/>
      </c>
    </row>
    <row r="119" spans="2:12" ht="14.25" customHeight="1" x14ac:dyDescent="0.2">
      <c r="B119" s="16" t="s">
        <v>15</v>
      </c>
      <c r="C119" s="134"/>
      <c r="D119" s="135"/>
      <c r="E119" s="136"/>
      <c r="F119" s="137"/>
      <c r="G119" s="138"/>
      <c r="H119" s="139"/>
      <c r="I119" s="140" t="str">
        <f t="shared" si="34"/>
        <v/>
      </c>
      <c r="J119" s="141" t="str">
        <f t="shared" si="34"/>
        <v/>
      </c>
      <c r="K119" s="142" t="str">
        <f t="shared" si="32"/>
        <v/>
      </c>
      <c r="L119" s="143" t="str">
        <f t="shared" si="33"/>
        <v/>
      </c>
    </row>
    <row r="120" spans="2:12" ht="14.25" customHeight="1" x14ac:dyDescent="0.2">
      <c r="B120" s="23" t="s">
        <v>63</v>
      </c>
      <c r="C120" s="94" t="str">
        <f t="shared" ref="C120:E120" si="35">IF(COUNT(C121:C122)=0,"",SUM(C121:C122))</f>
        <v/>
      </c>
      <c r="D120" s="95" t="str">
        <f t="shared" si="35"/>
        <v/>
      </c>
      <c r="E120" s="96" t="str">
        <f t="shared" si="35"/>
        <v/>
      </c>
      <c r="F120" s="97" t="str">
        <f>IF(COUNT(F121:F122)=0,"",SUM(F121:F122))</f>
        <v/>
      </c>
      <c r="G120" s="98" t="s">
        <v>130</v>
      </c>
      <c r="H120" s="99" t="s">
        <v>130</v>
      </c>
      <c r="I120" s="100" t="str">
        <f>IF(COUNT(I121:I122)=0,"",SUM(I121:I122))</f>
        <v/>
      </c>
      <c r="J120" s="101" t="str">
        <f>IF(COUNT(J121:J122)=0,"",SUM(J121:J122))</f>
        <v/>
      </c>
      <c r="K120" s="102" t="str">
        <f t="shared" si="32"/>
        <v/>
      </c>
      <c r="L120" s="103" t="str">
        <f t="shared" si="33"/>
        <v/>
      </c>
    </row>
    <row r="121" spans="2:12" ht="14.25" customHeight="1" x14ac:dyDescent="0.2">
      <c r="B121" s="27" t="s">
        <v>138</v>
      </c>
      <c r="C121" s="104"/>
      <c r="D121" s="105"/>
      <c r="E121" s="106"/>
      <c r="F121" s="107"/>
      <c r="G121" s="108"/>
      <c r="H121" s="109"/>
      <c r="I121" s="110" t="str">
        <f t="shared" ref="I121:J125" si="36">IF(E121="","",IF(E121=0,0,ROUND(E121*G121/10,0)))</f>
        <v/>
      </c>
      <c r="J121" s="111" t="str">
        <f t="shared" si="36"/>
        <v/>
      </c>
      <c r="K121" s="112" t="str">
        <f t="shared" si="32"/>
        <v/>
      </c>
      <c r="L121" s="113" t="str">
        <f t="shared" si="33"/>
        <v/>
      </c>
    </row>
    <row r="122" spans="2:12" ht="14.25" customHeight="1" thickBot="1" x14ac:dyDescent="0.25">
      <c r="B122" s="28" t="s">
        <v>138</v>
      </c>
      <c r="C122" s="114"/>
      <c r="D122" s="115"/>
      <c r="E122" s="116"/>
      <c r="F122" s="117"/>
      <c r="G122" s="118"/>
      <c r="H122" s="119"/>
      <c r="I122" s="120" t="str">
        <f t="shared" si="36"/>
        <v/>
      </c>
      <c r="J122" s="121" t="str">
        <f t="shared" si="36"/>
        <v/>
      </c>
      <c r="K122" s="122" t="str">
        <f t="shared" si="32"/>
        <v/>
      </c>
      <c r="L122" s="123" t="str">
        <f t="shared" si="33"/>
        <v/>
      </c>
    </row>
    <row r="123" spans="2:12" ht="14.25" customHeight="1" x14ac:dyDescent="0.2">
      <c r="B123" s="21" t="s">
        <v>16</v>
      </c>
      <c r="C123" s="76"/>
      <c r="D123" s="77"/>
      <c r="E123" s="78"/>
      <c r="F123" s="79"/>
      <c r="G123" s="80"/>
      <c r="H123" s="81"/>
      <c r="I123" s="82" t="str">
        <f t="shared" si="36"/>
        <v/>
      </c>
      <c r="J123" s="83" t="str">
        <f t="shared" si="36"/>
        <v/>
      </c>
      <c r="K123" s="84" t="str">
        <f t="shared" si="32"/>
        <v/>
      </c>
      <c r="L123" s="85" t="str">
        <f t="shared" si="33"/>
        <v/>
      </c>
    </row>
    <row r="124" spans="2:12" ht="14.25" customHeight="1" x14ac:dyDescent="0.2">
      <c r="B124" s="16" t="s">
        <v>34</v>
      </c>
      <c r="C124" s="134"/>
      <c r="D124" s="135"/>
      <c r="E124" s="136"/>
      <c r="F124" s="137"/>
      <c r="G124" s="138"/>
      <c r="H124" s="139"/>
      <c r="I124" s="140" t="str">
        <f t="shared" si="36"/>
        <v/>
      </c>
      <c r="J124" s="141" t="str">
        <f t="shared" si="36"/>
        <v/>
      </c>
      <c r="K124" s="142" t="str">
        <f t="shared" si="32"/>
        <v/>
      </c>
      <c r="L124" s="143" t="str">
        <f t="shared" si="33"/>
        <v/>
      </c>
    </row>
    <row r="125" spans="2:12" ht="14.25" customHeight="1" x14ac:dyDescent="0.2">
      <c r="B125" s="16" t="s">
        <v>35</v>
      </c>
      <c r="C125" s="134"/>
      <c r="D125" s="135"/>
      <c r="E125" s="136"/>
      <c r="F125" s="137"/>
      <c r="G125" s="138"/>
      <c r="H125" s="139"/>
      <c r="I125" s="140" t="str">
        <f t="shared" si="36"/>
        <v/>
      </c>
      <c r="J125" s="141" t="str">
        <f t="shared" si="36"/>
        <v/>
      </c>
      <c r="K125" s="142" t="str">
        <f t="shared" si="32"/>
        <v/>
      </c>
      <c r="L125" s="143" t="str">
        <f t="shared" si="33"/>
        <v/>
      </c>
    </row>
    <row r="126" spans="2:12" ht="14.25" customHeight="1" x14ac:dyDescent="0.2">
      <c r="B126" s="23" t="s">
        <v>64</v>
      </c>
      <c r="C126" s="94" t="str">
        <f t="shared" ref="C126:F126" si="37">IF(COUNT(C127:C128)=0,"",SUM(C127:C128))</f>
        <v/>
      </c>
      <c r="D126" s="95" t="str">
        <f t="shared" si="37"/>
        <v/>
      </c>
      <c r="E126" s="96" t="str">
        <f>IF(COUNT(E127:E128)=0,"",SUM(E127:E128))</f>
        <v/>
      </c>
      <c r="F126" s="97" t="str">
        <f t="shared" si="37"/>
        <v/>
      </c>
      <c r="G126" s="98" t="s">
        <v>130</v>
      </c>
      <c r="H126" s="99" t="s">
        <v>130</v>
      </c>
      <c r="I126" s="100" t="str">
        <f>IF(COUNT(I127:I128)=0,"",SUM(I127:I128))</f>
        <v/>
      </c>
      <c r="J126" s="101" t="str">
        <f>IF(COUNT(J127:J128)=0,"",SUM(J127:J128))</f>
        <v/>
      </c>
      <c r="K126" s="102" t="str">
        <f t="shared" si="32"/>
        <v/>
      </c>
      <c r="L126" s="103" t="str">
        <f t="shared" si="33"/>
        <v/>
      </c>
    </row>
    <row r="127" spans="2:12" ht="14.25" customHeight="1" x14ac:dyDescent="0.2">
      <c r="B127" s="27" t="s">
        <v>138</v>
      </c>
      <c r="C127" s="104"/>
      <c r="D127" s="105"/>
      <c r="E127" s="106"/>
      <c r="F127" s="107"/>
      <c r="G127" s="108"/>
      <c r="H127" s="109"/>
      <c r="I127" s="110" t="str">
        <f t="shared" ref="I127:I138" si="38">IF(E127="","",IF(E127=0,0,ROUND(E127*G127/10,0)))</f>
        <v/>
      </c>
      <c r="J127" s="111" t="str">
        <f t="shared" ref="J127:J138" si="39">IF(F127="","",IF(F127=0,0,ROUND(F127*H127/10,0)))</f>
        <v/>
      </c>
      <c r="K127" s="112" t="str">
        <f t="shared" si="32"/>
        <v/>
      </c>
      <c r="L127" s="113" t="str">
        <f t="shared" si="33"/>
        <v/>
      </c>
    </row>
    <row r="128" spans="2:12" ht="14.25" customHeight="1" thickBot="1" x14ac:dyDescent="0.25">
      <c r="B128" s="28" t="s">
        <v>138</v>
      </c>
      <c r="C128" s="114"/>
      <c r="D128" s="115"/>
      <c r="E128" s="116"/>
      <c r="F128" s="117"/>
      <c r="G128" s="118"/>
      <c r="H128" s="119"/>
      <c r="I128" s="120" t="str">
        <f t="shared" si="38"/>
        <v/>
      </c>
      <c r="J128" s="121" t="str">
        <f t="shared" si="39"/>
        <v/>
      </c>
      <c r="K128" s="122" t="str">
        <f t="shared" si="32"/>
        <v/>
      </c>
      <c r="L128" s="123" t="str">
        <f t="shared" si="33"/>
        <v/>
      </c>
    </row>
    <row r="129" spans="2:12" ht="14.25" customHeight="1" x14ac:dyDescent="0.2">
      <c r="B129" s="29" t="s">
        <v>17</v>
      </c>
      <c r="C129" s="76"/>
      <c r="D129" s="77"/>
      <c r="E129" s="78"/>
      <c r="F129" s="79"/>
      <c r="G129" s="80"/>
      <c r="H129" s="81"/>
      <c r="I129" s="82" t="str">
        <f t="shared" si="38"/>
        <v/>
      </c>
      <c r="J129" s="83" t="str">
        <f t="shared" si="39"/>
        <v/>
      </c>
      <c r="K129" s="84" t="str">
        <f t="shared" si="32"/>
        <v/>
      </c>
      <c r="L129" s="85" t="str">
        <f t="shared" si="33"/>
        <v/>
      </c>
    </row>
    <row r="130" spans="2:12" ht="14.25" customHeight="1" x14ac:dyDescent="0.2">
      <c r="B130" s="30" t="s">
        <v>18</v>
      </c>
      <c r="C130" s="134"/>
      <c r="D130" s="135"/>
      <c r="E130" s="136"/>
      <c r="F130" s="137"/>
      <c r="G130" s="138"/>
      <c r="H130" s="139"/>
      <c r="I130" s="140" t="str">
        <f t="shared" si="38"/>
        <v/>
      </c>
      <c r="J130" s="141" t="str">
        <f t="shared" si="39"/>
        <v/>
      </c>
      <c r="K130" s="142" t="str">
        <f t="shared" si="32"/>
        <v/>
      </c>
      <c r="L130" s="143" t="str">
        <f t="shared" si="33"/>
        <v/>
      </c>
    </row>
    <row r="131" spans="2:12" ht="14.25" customHeight="1" x14ac:dyDescent="0.2">
      <c r="B131" s="30" t="s">
        <v>85</v>
      </c>
      <c r="C131" s="134"/>
      <c r="D131" s="135"/>
      <c r="E131" s="136"/>
      <c r="F131" s="137"/>
      <c r="G131" s="138"/>
      <c r="H131" s="139"/>
      <c r="I131" s="140" t="str">
        <f t="shared" si="38"/>
        <v/>
      </c>
      <c r="J131" s="141" t="str">
        <f t="shared" si="39"/>
        <v/>
      </c>
      <c r="K131" s="142" t="str">
        <f t="shared" si="32"/>
        <v/>
      </c>
      <c r="L131" s="143" t="str">
        <f t="shared" si="33"/>
        <v/>
      </c>
    </row>
    <row r="132" spans="2:12" ht="14.25" customHeight="1" x14ac:dyDescent="0.2">
      <c r="B132" s="30" t="s">
        <v>19</v>
      </c>
      <c r="C132" s="134"/>
      <c r="D132" s="135"/>
      <c r="E132" s="136"/>
      <c r="F132" s="137"/>
      <c r="G132" s="138"/>
      <c r="H132" s="139"/>
      <c r="I132" s="140" t="str">
        <f t="shared" si="38"/>
        <v/>
      </c>
      <c r="J132" s="141" t="str">
        <f t="shared" si="39"/>
        <v/>
      </c>
      <c r="K132" s="142" t="str">
        <f t="shared" si="32"/>
        <v/>
      </c>
      <c r="L132" s="143" t="str">
        <f t="shared" si="33"/>
        <v/>
      </c>
    </row>
    <row r="133" spans="2:12" ht="14.25" customHeight="1" x14ac:dyDescent="0.2">
      <c r="B133" s="30" t="s">
        <v>20</v>
      </c>
      <c r="C133" s="134"/>
      <c r="D133" s="135"/>
      <c r="E133" s="136"/>
      <c r="F133" s="137"/>
      <c r="G133" s="138"/>
      <c r="H133" s="139"/>
      <c r="I133" s="140" t="str">
        <f t="shared" si="38"/>
        <v/>
      </c>
      <c r="J133" s="141" t="str">
        <f t="shared" si="39"/>
        <v/>
      </c>
      <c r="K133" s="142" t="str">
        <f t="shared" si="32"/>
        <v/>
      </c>
      <c r="L133" s="143" t="str">
        <f t="shared" si="33"/>
        <v/>
      </c>
    </row>
    <row r="134" spans="2:12" ht="14.25" customHeight="1" x14ac:dyDescent="0.2">
      <c r="B134" s="30" t="s">
        <v>21</v>
      </c>
      <c r="C134" s="134"/>
      <c r="D134" s="135"/>
      <c r="E134" s="136"/>
      <c r="F134" s="137"/>
      <c r="G134" s="138"/>
      <c r="H134" s="139"/>
      <c r="I134" s="140" t="str">
        <f t="shared" si="38"/>
        <v/>
      </c>
      <c r="J134" s="141" t="str">
        <f t="shared" si="39"/>
        <v/>
      </c>
      <c r="K134" s="142" t="str">
        <f t="shared" si="32"/>
        <v/>
      </c>
      <c r="L134" s="143" t="str">
        <f t="shared" si="33"/>
        <v/>
      </c>
    </row>
    <row r="135" spans="2:12" ht="14.25" customHeight="1" x14ac:dyDescent="0.2">
      <c r="B135" s="30" t="s">
        <v>86</v>
      </c>
      <c r="C135" s="134"/>
      <c r="D135" s="135"/>
      <c r="E135" s="136"/>
      <c r="F135" s="137"/>
      <c r="G135" s="138"/>
      <c r="H135" s="139"/>
      <c r="I135" s="140" t="str">
        <f t="shared" si="38"/>
        <v/>
      </c>
      <c r="J135" s="141" t="str">
        <f t="shared" si="39"/>
        <v/>
      </c>
      <c r="K135" s="142" t="str">
        <f t="shared" si="32"/>
        <v/>
      </c>
      <c r="L135" s="143" t="str">
        <f t="shared" si="33"/>
        <v/>
      </c>
    </row>
    <row r="136" spans="2:12" ht="14.25" customHeight="1" x14ac:dyDescent="0.2">
      <c r="B136" s="30" t="s">
        <v>22</v>
      </c>
      <c r="C136" s="134"/>
      <c r="D136" s="135"/>
      <c r="E136" s="136"/>
      <c r="F136" s="137"/>
      <c r="G136" s="138"/>
      <c r="H136" s="139"/>
      <c r="I136" s="140" t="str">
        <f t="shared" si="38"/>
        <v/>
      </c>
      <c r="J136" s="141" t="str">
        <f t="shared" si="39"/>
        <v/>
      </c>
      <c r="K136" s="142" t="str">
        <f t="shared" si="32"/>
        <v/>
      </c>
      <c r="L136" s="143" t="str">
        <f t="shared" si="33"/>
        <v/>
      </c>
    </row>
    <row r="137" spans="2:12" ht="14.25" customHeight="1" x14ac:dyDescent="0.2">
      <c r="B137" s="30" t="s">
        <v>23</v>
      </c>
      <c r="C137" s="134"/>
      <c r="D137" s="135"/>
      <c r="E137" s="136"/>
      <c r="F137" s="137"/>
      <c r="G137" s="138"/>
      <c r="H137" s="139"/>
      <c r="I137" s="140" t="str">
        <f t="shared" si="38"/>
        <v/>
      </c>
      <c r="J137" s="141" t="str">
        <f t="shared" si="39"/>
        <v/>
      </c>
      <c r="K137" s="142" t="str">
        <f t="shared" si="32"/>
        <v/>
      </c>
      <c r="L137" s="143" t="str">
        <f t="shared" si="33"/>
        <v/>
      </c>
    </row>
    <row r="138" spans="2:12" ht="14.25" customHeight="1" x14ac:dyDescent="0.2">
      <c r="B138" s="30" t="s">
        <v>24</v>
      </c>
      <c r="C138" s="134"/>
      <c r="D138" s="135"/>
      <c r="E138" s="136"/>
      <c r="F138" s="137"/>
      <c r="G138" s="138"/>
      <c r="H138" s="139"/>
      <c r="I138" s="140" t="str">
        <f t="shared" si="38"/>
        <v/>
      </c>
      <c r="J138" s="141" t="str">
        <f t="shared" si="39"/>
        <v/>
      </c>
      <c r="K138" s="142" t="str">
        <f t="shared" si="32"/>
        <v/>
      </c>
      <c r="L138" s="143" t="str">
        <f t="shared" si="33"/>
        <v/>
      </c>
    </row>
    <row r="139" spans="2:12" ht="14.25" customHeight="1" x14ac:dyDescent="0.2">
      <c r="B139" s="49" t="s">
        <v>92</v>
      </c>
      <c r="C139" s="94" t="str">
        <f t="shared" ref="C139:F139" si="40">IF(COUNT(C140:C141)=0,"",SUM(C140:C141))</f>
        <v/>
      </c>
      <c r="D139" s="95" t="str">
        <f>IF(COUNT(D140:D141)=0,"",SUM(D140:D141))</f>
        <v/>
      </c>
      <c r="E139" s="96" t="str">
        <f t="shared" si="40"/>
        <v/>
      </c>
      <c r="F139" s="97" t="str">
        <f t="shared" si="40"/>
        <v/>
      </c>
      <c r="G139" s="98" t="s">
        <v>130</v>
      </c>
      <c r="H139" s="99" t="s">
        <v>130</v>
      </c>
      <c r="I139" s="100" t="str">
        <f>IF(COUNT(I140:I141)=0,"",SUM(I140:I141))</f>
        <v/>
      </c>
      <c r="J139" s="101" t="str">
        <f>IF(COUNT(J140:J141)=0,"",SUM(J140:J141))</f>
        <v/>
      </c>
      <c r="K139" s="102" t="str">
        <f t="shared" si="32"/>
        <v/>
      </c>
      <c r="L139" s="103" t="str">
        <f t="shared" si="33"/>
        <v/>
      </c>
    </row>
    <row r="140" spans="2:12" ht="14.25" customHeight="1" x14ac:dyDescent="0.2">
      <c r="B140" s="50" t="s">
        <v>138</v>
      </c>
      <c r="C140" s="104"/>
      <c r="D140" s="105"/>
      <c r="E140" s="106"/>
      <c r="F140" s="107"/>
      <c r="G140" s="108"/>
      <c r="H140" s="109"/>
      <c r="I140" s="110" t="str">
        <f t="shared" ref="I140:J141" si="41">IF(E140="","",IF(E140=0,0,ROUND(E140*G140/10,0)))</f>
        <v/>
      </c>
      <c r="J140" s="111" t="str">
        <f t="shared" si="41"/>
        <v/>
      </c>
      <c r="K140" s="112" t="str">
        <f t="shared" si="32"/>
        <v/>
      </c>
      <c r="L140" s="113" t="str">
        <f t="shared" si="33"/>
        <v/>
      </c>
    </row>
    <row r="141" spans="2:12" ht="14.25" customHeight="1" thickBot="1" x14ac:dyDescent="0.25">
      <c r="B141" s="51" t="s">
        <v>138</v>
      </c>
      <c r="C141" s="114"/>
      <c r="D141" s="115"/>
      <c r="E141" s="116"/>
      <c r="F141" s="117"/>
      <c r="G141" s="118"/>
      <c r="H141" s="119"/>
      <c r="I141" s="120" t="str">
        <f t="shared" si="41"/>
        <v/>
      </c>
      <c r="J141" s="121" t="str">
        <f t="shared" si="41"/>
        <v/>
      </c>
      <c r="K141" s="122" t="str">
        <f t="shared" si="32"/>
        <v/>
      </c>
      <c r="L141" s="123" t="str">
        <f t="shared" si="33"/>
        <v/>
      </c>
    </row>
    <row r="142" spans="2:12" ht="14.25" customHeight="1" x14ac:dyDescent="0.2">
      <c r="B142" s="29" t="s">
        <v>87</v>
      </c>
      <c r="C142" s="76"/>
      <c r="D142" s="77"/>
      <c r="E142" s="78"/>
      <c r="F142" s="79"/>
      <c r="G142" s="80"/>
      <c r="H142" s="81"/>
      <c r="I142" s="82" t="str">
        <f t="shared" ref="I142:J144" si="42">IF(E142="","",IF(E142=0,0,ROUND(E142*G142/10000,0)))</f>
        <v/>
      </c>
      <c r="J142" s="83" t="str">
        <f t="shared" si="42"/>
        <v/>
      </c>
      <c r="K142" s="84" t="str">
        <f t="shared" si="32"/>
        <v/>
      </c>
      <c r="L142" s="85" t="str">
        <f t="shared" si="33"/>
        <v/>
      </c>
    </row>
    <row r="143" spans="2:12" ht="14.25" customHeight="1" x14ac:dyDescent="0.2">
      <c r="B143" s="30" t="s">
        <v>88</v>
      </c>
      <c r="C143" s="134"/>
      <c r="D143" s="135"/>
      <c r="E143" s="136"/>
      <c r="F143" s="137"/>
      <c r="G143" s="138"/>
      <c r="H143" s="139"/>
      <c r="I143" s="140" t="str">
        <f t="shared" si="42"/>
        <v/>
      </c>
      <c r="J143" s="141" t="str">
        <f t="shared" si="42"/>
        <v/>
      </c>
      <c r="K143" s="142" t="str">
        <f t="shared" si="32"/>
        <v/>
      </c>
      <c r="L143" s="143" t="str">
        <f t="shared" si="33"/>
        <v/>
      </c>
    </row>
    <row r="144" spans="2:12" ht="14.25" customHeight="1" x14ac:dyDescent="0.2">
      <c r="B144" s="30" t="s">
        <v>89</v>
      </c>
      <c r="C144" s="134"/>
      <c r="D144" s="135"/>
      <c r="E144" s="136"/>
      <c r="F144" s="137"/>
      <c r="G144" s="138"/>
      <c r="H144" s="139"/>
      <c r="I144" s="140" t="str">
        <f t="shared" si="42"/>
        <v/>
      </c>
      <c r="J144" s="141" t="str">
        <f t="shared" si="42"/>
        <v/>
      </c>
      <c r="K144" s="142" t="str">
        <f t="shared" si="32"/>
        <v/>
      </c>
      <c r="L144" s="143" t="str">
        <f t="shared" si="33"/>
        <v/>
      </c>
    </row>
    <row r="145" spans="2:12" ht="14.25" customHeight="1" x14ac:dyDescent="0.2">
      <c r="B145" s="31" t="s">
        <v>93</v>
      </c>
      <c r="C145" s="94" t="str">
        <f t="shared" ref="C145:F145" si="43">IF(COUNT(C146:C147)=0,"",SUM(C146:C147))</f>
        <v/>
      </c>
      <c r="D145" s="95" t="str">
        <f>IF(COUNT(D146:D147)=0,"",SUM(D146:D147))</f>
        <v/>
      </c>
      <c r="E145" s="96" t="str">
        <f t="shared" si="43"/>
        <v/>
      </c>
      <c r="F145" s="97" t="str">
        <f t="shared" si="43"/>
        <v/>
      </c>
      <c r="G145" s="98" t="s">
        <v>130</v>
      </c>
      <c r="H145" s="99" t="s">
        <v>130</v>
      </c>
      <c r="I145" s="100" t="str">
        <f>IF(COUNT(I146:I147)=0,"",SUM(I146:I147))</f>
        <v/>
      </c>
      <c r="J145" s="101" t="str">
        <f>IF(COUNT(J146:J147)=0,"",SUM(J146:J147))</f>
        <v/>
      </c>
      <c r="K145" s="102" t="str">
        <f t="shared" si="32"/>
        <v/>
      </c>
      <c r="L145" s="103" t="str">
        <f t="shared" si="33"/>
        <v/>
      </c>
    </row>
    <row r="146" spans="2:12" ht="14.25" customHeight="1" x14ac:dyDescent="0.2">
      <c r="B146" s="27" t="s">
        <v>138</v>
      </c>
      <c r="C146" s="104"/>
      <c r="D146" s="105"/>
      <c r="E146" s="106"/>
      <c r="F146" s="107"/>
      <c r="G146" s="108"/>
      <c r="H146" s="109"/>
      <c r="I146" s="110" t="str">
        <f>IF(E146="","",IF(E146=0,0,ROUND(E146*G146/10000,0)))</f>
        <v/>
      </c>
      <c r="J146" s="111" t="str">
        <f>IF(F146="","",IF(F146=0,0,ROUND(F146*H146/10000,0)))</f>
        <v/>
      </c>
      <c r="K146" s="112" t="str">
        <f t="shared" si="32"/>
        <v/>
      </c>
      <c r="L146" s="113" t="str">
        <f t="shared" si="33"/>
        <v/>
      </c>
    </row>
    <row r="147" spans="2:12" ht="14.25" customHeight="1" thickBot="1" x14ac:dyDescent="0.25">
      <c r="B147" s="28" t="s">
        <v>138</v>
      </c>
      <c r="C147" s="114"/>
      <c r="D147" s="115"/>
      <c r="E147" s="116"/>
      <c r="F147" s="117"/>
      <c r="G147" s="118"/>
      <c r="H147" s="119"/>
      <c r="I147" s="120" t="str">
        <f>IF(E147="","",IF(E147=0,0,ROUND(E147*G147/10000,0)))</f>
        <v/>
      </c>
      <c r="J147" s="121" t="str">
        <f>IF(F147="","",IF(F147=0,0,ROUND(F147*H147/10000,0)))</f>
        <v/>
      </c>
      <c r="K147" s="122" t="str">
        <f t="shared" si="32"/>
        <v/>
      </c>
      <c r="L147" s="123" t="str">
        <f t="shared" si="33"/>
        <v/>
      </c>
    </row>
    <row r="148" spans="2:12" ht="14.25" customHeight="1" x14ac:dyDescent="0.2">
      <c r="B148" s="48" t="s">
        <v>25</v>
      </c>
      <c r="C148" s="76"/>
      <c r="D148" s="77"/>
      <c r="E148" s="78"/>
      <c r="F148" s="79"/>
      <c r="G148" s="80"/>
      <c r="H148" s="81"/>
      <c r="I148" s="82" t="str">
        <f t="shared" ref="I148:J151" si="44">IF(E148="","",IF(E148=0,0,ROUND(E148*G148/10,0)))</f>
        <v/>
      </c>
      <c r="J148" s="83" t="str">
        <f t="shared" si="44"/>
        <v/>
      </c>
      <c r="K148" s="84" t="str">
        <f t="shared" si="32"/>
        <v/>
      </c>
      <c r="L148" s="85" t="str">
        <f t="shared" si="33"/>
        <v/>
      </c>
    </row>
    <row r="149" spans="2:12" ht="14.25" customHeight="1" x14ac:dyDescent="0.2">
      <c r="B149" s="16" t="s">
        <v>26</v>
      </c>
      <c r="C149" s="134"/>
      <c r="D149" s="135"/>
      <c r="E149" s="136"/>
      <c r="F149" s="137"/>
      <c r="G149" s="138"/>
      <c r="H149" s="139"/>
      <c r="I149" s="140" t="str">
        <f t="shared" si="44"/>
        <v/>
      </c>
      <c r="J149" s="141" t="str">
        <f t="shared" si="44"/>
        <v/>
      </c>
      <c r="K149" s="142" t="str">
        <f t="shared" si="32"/>
        <v/>
      </c>
      <c r="L149" s="143" t="str">
        <f t="shared" si="33"/>
        <v/>
      </c>
    </row>
    <row r="150" spans="2:12" ht="14.25" customHeight="1" x14ac:dyDescent="0.2">
      <c r="B150" s="16" t="s">
        <v>36</v>
      </c>
      <c r="C150" s="134"/>
      <c r="D150" s="135"/>
      <c r="E150" s="136"/>
      <c r="F150" s="137"/>
      <c r="G150" s="138"/>
      <c r="H150" s="139"/>
      <c r="I150" s="140" t="str">
        <f t="shared" si="44"/>
        <v/>
      </c>
      <c r="J150" s="141" t="str">
        <f t="shared" si="44"/>
        <v/>
      </c>
      <c r="K150" s="142" t="str">
        <f t="shared" si="32"/>
        <v/>
      </c>
      <c r="L150" s="143" t="str">
        <f t="shared" si="33"/>
        <v/>
      </c>
    </row>
    <row r="151" spans="2:12" ht="14.25" customHeight="1" x14ac:dyDescent="0.2">
      <c r="B151" s="16" t="s">
        <v>37</v>
      </c>
      <c r="C151" s="134"/>
      <c r="D151" s="135"/>
      <c r="E151" s="136"/>
      <c r="F151" s="137"/>
      <c r="G151" s="138"/>
      <c r="H151" s="139"/>
      <c r="I151" s="140" t="str">
        <f t="shared" si="44"/>
        <v/>
      </c>
      <c r="J151" s="141" t="str">
        <f t="shared" si="44"/>
        <v/>
      </c>
      <c r="K151" s="142" t="str">
        <f t="shared" si="32"/>
        <v/>
      </c>
      <c r="L151" s="143" t="str">
        <f t="shared" si="33"/>
        <v/>
      </c>
    </row>
    <row r="152" spans="2:12" ht="14.25" customHeight="1" x14ac:dyDescent="0.2">
      <c r="B152" s="31" t="s">
        <v>94</v>
      </c>
      <c r="C152" s="94" t="str">
        <f>IF(COUNT(C153:C154)=0,"",SUM(C153:C154))</f>
        <v/>
      </c>
      <c r="D152" s="95" t="str">
        <f t="shared" ref="D152:F152" si="45">IF(COUNT(D153:D154)=0,"",SUM(D153:D154))</f>
        <v/>
      </c>
      <c r="E152" s="96" t="str">
        <f t="shared" si="45"/>
        <v/>
      </c>
      <c r="F152" s="97" t="str">
        <f t="shared" si="45"/>
        <v/>
      </c>
      <c r="G152" s="98" t="s">
        <v>130</v>
      </c>
      <c r="H152" s="99" t="s">
        <v>130</v>
      </c>
      <c r="I152" s="100" t="str">
        <f>IF(COUNT(I153:I154)=0,"",SUM(I153:I154))</f>
        <v/>
      </c>
      <c r="J152" s="101" t="str">
        <f>IF(COUNT(J153:J154)=0,"",SUM(J153:J154))</f>
        <v/>
      </c>
      <c r="K152" s="102" t="str">
        <f t="shared" si="32"/>
        <v/>
      </c>
      <c r="L152" s="103" t="str">
        <f t="shared" si="33"/>
        <v/>
      </c>
    </row>
    <row r="153" spans="2:12" ht="14.25" customHeight="1" x14ac:dyDescent="0.2">
      <c r="B153" s="27" t="s">
        <v>138</v>
      </c>
      <c r="C153" s="104"/>
      <c r="D153" s="105"/>
      <c r="E153" s="106"/>
      <c r="F153" s="107"/>
      <c r="G153" s="108"/>
      <c r="H153" s="109"/>
      <c r="I153" s="110" t="str">
        <f>IF(E153="","",IF(E153=0,0,ROUND(E153*G153/10,0)))</f>
        <v/>
      </c>
      <c r="J153" s="111" t="str">
        <f>IF(F153="","",IF(F153=0,0,ROUND(F153*H153/10,0)))</f>
        <v/>
      </c>
      <c r="K153" s="112" t="str">
        <f t="shared" si="32"/>
        <v/>
      </c>
      <c r="L153" s="113" t="str">
        <f t="shared" si="33"/>
        <v/>
      </c>
    </row>
    <row r="154" spans="2:12" ht="14.25" customHeight="1" thickBot="1" x14ac:dyDescent="0.25">
      <c r="B154" s="28" t="s">
        <v>138</v>
      </c>
      <c r="C154" s="114"/>
      <c r="D154" s="115"/>
      <c r="E154" s="116"/>
      <c r="F154" s="117"/>
      <c r="G154" s="118"/>
      <c r="H154" s="119"/>
      <c r="I154" s="120" t="str">
        <f>IF(E154="","",IF(E154=0,0,ROUND(E154*G154/10,0)))</f>
        <v/>
      </c>
      <c r="J154" s="121" t="str">
        <f>IF(F154="","",IF(F154=0,0,ROUND(F154*H154/10,0)))</f>
        <v/>
      </c>
      <c r="K154" s="122" t="str">
        <f t="shared" si="32"/>
        <v/>
      </c>
      <c r="L154" s="123" t="str">
        <f t="shared" si="33"/>
        <v/>
      </c>
    </row>
    <row r="155" spans="2:12" ht="14.25" customHeight="1" x14ac:dyDescent="0.2"/>
    <row r="156" spans="2:12" ht="14.25" customHeight="1" x14ac:dyDescent="0.2"/>
    <row r="157" spans="2:12" ht="14.25" customHeight="1" x14ac:dyDescent="0.2"/>
    <row r="158" spans="2:12" ht="14.25" customHeight="1" x14ac:dyDescent="0.2"/>
  </sheetData>
  <sheetProtection sheet="1" formatCells="0"/>
  <mergeCells count="176">
    <mergeCell ref="G34:H34"/>
    <mergeCell ref="G35:H35"/>
    <mergeCell ref="G36:H36"/>
    <mergeCell ref="G37:H37"/>
    <mergeCell ref="G38:H38"/>
    <mergeCell ref="G42:H42"/>
    <mergeCell ref="G43:H43"/>
    <mergeCell ref="G44:H44"/>
    <mergeCell ref="G45:H45"/>
    <mergeCell ref="N6:Q6"/>
    <mergeCell ref="N7:Q7"/>
    <mergeCell ref="I3:L3"/>
    <mergeCell ref="K4:L5"/>
    <mergeCell ref="E18:F18"/>
    <mergeCell ref="G18:H18"/>
    <mergeCell ref="I18:J18"/>
    <mergeCell ref="K18:L18"/>
    <mergeCell ref="E19:F19"/>
    <mergeCell ref="G19:H19"/>
    <mergeCell ref="E3:H3"/>
    <mergeCell ref="E4:F4"/>
    <mergeCell ref="C15:D15"/>
    <mergeCell ref="B18:C18"/>
    <mergeCell ref="B19:C19"/>
    <mergeCell ref="B22:C22"/>
    <mergeCell ref="B24:C24"/>
    <mergeCell ref="B26:C26"/>
    <mergeCell ref="B28:C28"/>
    <mergeCell ref="G4:H4"/>
    <mergeCell ref="C3:D5"/>
    <mergeCell ref="C6:D6"/>
    <mergeCell ref="C7:D7"/>
    <mergeCell ref="C8:D8"/>
    <mergeCell ref="C9:D9"/>
    <mergeCell ref="C10:D10"/>
    <mergeCell ref="C11:D11"/>
    <mergeCell ref="C12:D12"/>
    <mergeCell ref="C13:D13"/>
    <mergeCell ref="G20:H20"/>
    <mergeCell ref="G21:H21"/>
    <mergeCell ref="G22:H22"/>
    <mergeCell ref="G23:H23"/>
    <mergeCell ref="G24:H24"/>
    <mergeCell ref="C14:D14"/>
    <mergeCell ref="E24:F24"/>
    <mergeCell ref="E28:F28"/>
    <mergeCell ref="I19:J19"/>
    <mergeCell ref="K19:L19"/>
    <mergeCell ref="B20:C20"/>
    <mergeCell ref="E20:F20"/>
    <mergeCell ref="I20:J20"/>
    <mergeCell ref="K20:L20"/>
    <mergeCell ref="B21:C21"/>
    <mergeCell ref="E21:F21"/>
    <mergeCell ref="I21:J21"/>
    <mergeCell ref="K21:L21"/>
    <mergeCell ref="I24:J24"/>
    <mergeCell ref="K24:L24"/>
    <mergeCell ref="B25:C25"/>
    <mergeCell ref="E25:F25"/>
    <mergeCell ref="I25:J25"/>
    <mergeCell ref="K25:L25"/>
    <mergeCell ref="E22:F22"/>
    <mergeCell ref="I22:J22"/>
    <mergeCell ref="K22:L22"/>
    <mergeCell ref="B23:C23"/>
    <mergeCell ref="E23:F23"/>
    <mergeCell ref="I23:J23"/>
    <mergeCell ref="K23:L23"/>
    <mergeCell ref="I28:J28"/>
    <mergeCell ref="K28:L28"/>
    <mergeCell ref="B29:C29"/>
    <mergeCell ref="E29:F29"/>
    <mergeCell ref="I29:J29"/>
    <mergeCell ref="K29:L29"/>
    <mergeCell ref="E26:F26"/>
    <mergeCell ref="I26:J26"/>
    <mergeCell ref="K26:L26"/>
    <mergeCell ref="B27:C27"/>
    <mergeCell ref="E27:F27"/>
    <mergeCell ref="I27:J27"/>
    <mergeCell ref="K27:L27"/>
    <mergeCell ref="G25:H25"/>
    <mergeCell ref="G26:H26"/>
    <mergeCell ref="G27:H27"/>
    <mergeCell ref="G28:H28"/>
    <mergeCell ref="G29:H29"/>
    <mergeCell ref="K32:L32"/>
    <mergeCell ref="B33:C33"/>
    <mergeCell ref="E33:F33"/>
    <mergeCell ref="I33:J33"/>
    <mergeCell ref="K33:L33"/>
    <mergeCell ref="E30:F30"/>
    <mergeCell ref="I30:J30"/>
    <mergeCell ref="K30:L30"/>
    <mergeCell ref="B31:C31"/>
    <mergeCell ref="E31:F31"/>
    <mergeCell ref="I31:J31"/>
    <mergeCell ref="K31:L31"/>
    <mergeCell ref="B30:C30"/>
    <mergeCell ref="G30:H30"/>
    <mergeCell ref="G31:H31"/>
    <mergeCell ref="G32:H32"/>
    <mergeCell ref="G33:H33"/>
    <mergeCell ref="B38:C38"/>
    <mergeCell ref="E38:F38"/>
    <mergeCell ref="I38:J38"/>
    <mergeCell ref="K38:L38"/>
    <mergeCell ref="G41:H41"/>
    <mergeCell ref="I41:J41"/>
    <mergeCell ref="K41:L41"/>
    <mergeCell ref="B36:C36"/>
    <mergeCell ref="E36:F36"/>
    <mergeCell ref="I36:J36"/>
    <mergeCell ref="K36:L36"/>
    <mergeCell ref="B37:C37"/>
    <mergeCell ref="E37:F37"/>
    <mergeCell ref="I37:J37"/>
    <mergeCell ref="K37:L37"/>
    <mergeCell ref="B2:L2"/>
    <mergeCell ref="B17:L17"/>
    <mergeCell ref="B40:L40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B34:C34"/>
    <mergeCell ref="E34:F34"/>
    <mergeCell ref="I34:J34"/>
    <mergeCell ref="K34:L34"/>
    <mergeCell ref="B35:C35"/>
    <mergeCell ref="E35:F35"/>
    <mergeCell ref="I35:J35"/>
    <mergeCell ref="K35:L35"/>
    <mergeCell ref="B32:C32"/>
    <mergeCell ref="E32:F32"/>
    <mergeCell ref="I32:J32"/>
    <mergeCell ref="I42:J42"/>
    <mergeCell ref="K42:L42"/>
    <mergeCell ref="I43:J43"/>
    <mergeCell ref="K43:L43"/>
    <mergeCell ref="I44:J44"/>
    <mergeCell ref="I71:J71"/>
    <mergeCell ref="K71:L71"/>
    <mergeCell ref="K44:L44"/>
    <mergeCell ref="K58:L58"/>
    <mergeCell ref="K59:L59"/>
    <mergeCell ref="K60:L60"/>
    <mergeCell ref="K57:L57"/>
    <mergeCell ref="D69:L70"/>
    <mergeCell ref="C71:D71"/>
    <mergeCell ref="E71:F71"/>
    <mergeCell ref="G71:H71"/>
    <mergeCell ref="G54:H54"/>
    <mergeCell ref="I54:J54"/>
    <mergeCell ref="K54:L54"/>
    <mergeCell ref="B53:L53"/>
    <mergeCell ref="G46:H46"/>
    <mergeCell ref="C106:D106"/>
    <mergeCell ref="E106:F106"/>
    <mergeCell ref="G106:H106"/>
    <mergeCell ref="I106:J106"/>
    <mergeCell ref="K106:L106"/>
    <mergeCell ref="C54:D54"/>
    <mergeCell ref="E54:F54"/>
    <mergeCell ref="B49:L51"/>
    <mergeCell ref="I45:J45"/>
    <mergeCell ref="K45:L45"/>
    <mergeCell ref="I46:J46"/>
    <mergeCell ref="K46:L46"/>
  </mergeCells>
  <phoneticPr fontId="2"/>
  <conditionalFormatting sqref="K56:L56 K62:L62">
    <cfRule type="cellIs" dxfId="15" priority="37" operator="equal">
      <formula>0</formula>
    </cfRule>
  </conditionalFormatting>
  <conditionalFormatting sqref="C56:H68">
    <cfRule type="cellIs" dxfId="14" priority="21" operator="equal">
      <formula>0</formula>
    </cfRule>
  </conditionalFormatting>
  <conditionalFormatting sqref="E57">
    <cfRule type="cellIs" dxfId="13" priority="18" operator="notEqual">
      <formula>#REF!</formula>
    </cfRule>
  </conditionalFormatting>
  <conditionalFormatting sqref="F57">
    <cfRule type="cellIs" dxfId="12" priority="17" operator="notEqual">
      <formula>#REF!</formula>
    </cfRule>
  </conditionalFormatting>
  <conditionalFormatting sqref="C57">
    <cfRule type="cellIs" dxfId="11" priority="16" operator="notEqual">
      <formula>#REF!</formula>
    </cfRule>
  </conditionalFormatting>
  <conditionalFormatting sqref="D57">
    <cfRule type="cellIs" dxfId="10" priority="15" operator="notEqual">
      <formula>#REF!</formula>
    </cfRule>
  </conditionalFormatting>
  <conditionalFormatting sqref="C60">
    <cfRule type="cellIs" dxfId="9" priority="14" operator="notEqual">
      <formula>#REF!</formula>
    </cfRule>
  </conditionalFormatting>
  <conditionalFormatting sqref="D60">
    <cfRule type="cellIs" dxfId="8" priority="13" operator="notEqual">
      <formula>#REF!</formula>
    </cfRule>
  </conditionalFormatting>
  <conditionalFormatting sqref="E60">
    <cfRule type="cellIs" dxfId="7" priority="12" operator="notEqual">
      <formula>#REF!</formula>
    </cfRule>
  </conditionalFormatting>
  <conditionalFormatting sqref="F60">
    <cfRule type="cellIs" dxfId="6" priority="11" operator="notEqual">
      <formula>#REF!</formula>
    </cfRule>
  </conditionalFormatting>
  <conditionalFormatting sqref="K56">
    <cfRule type="cellIs" dxfId="5" priority="8" operator="notEqual">
      <formula>#REF!</formula>
    </cfRule>
  </conditionalFormatting>
  <conditionalFormatting sqref="L56">
    <cfRule type="cellIs" dxfId="4" priority="7" operator="notEqual">
      <formula>#REF!</formula>
    </cfRule>
  </conditionalFormatting>
  <conditionalFormatting sqref="K62">
    <cfRule type="cellIs" dxfId="3" priority="6" operator="notEqual">
      <formula>#REF!</formula>
    </cfRule>
  </conditionalFormatting>
  <conditionalFormatting sqref="L62">
    <cfRule type="cellIs" dxfId="2" priority="5" operator="notEqual">
      <formula>#REF!</formula>
    </cfRule>
  </conditionalFormatting>
  <conditionalFormatting sqref="C56">
    <cfRule type="cellIs" dxfId="1" priority="126" operator="notEqual">
      <formula>#REF!</formula>
    </cfRule>
  </conditionalFormatting>
  <conditionalFormatting sqref="D56">
    <cfRule type="cellIs" dxfId="0" priority="127" operator="notEqual">
      <formula>#REF!</formula>
    </cfRule>
  </conditionalFormatting>
  <dataValidations count="2">
    <dataValidation imeMode="hiragana" allowBlank="1" showInputMessage="1" showErrorMessage="1" sqref="B6:D15 B49:L51 B81 A6:A7 B121:B122 B127:B128 B140:B141 B146:B147 B153:B154 B76:B77 B19:C38 B100:B103 B42:C46 E42:E46 G19:G38 J6:L15 I19:L38 I42:L46 G42:G46"/>
    <dataValidation imeMode="off" allowBlank="1" showInputMessage="1" showErrorMessage="1" sqref="E6:I15 D42:D46 B116:B120 B123:B126 B129:B139 B142:B145 B73:B75 B148:B152 B83:B99 K59:L59 K62:L62 L56 K60 C63:H68 K56:K58 C108:L154 D19:F38 C73:L78 B79:L80 B78 C81:L103 C57:H61 C56:J56 F42:F46"/>
  </dataValidations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内訳詳細</vt:lpstr>
      <vt:lpstr>内訳詳細!Print_Area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2020-12-28T00:54:54Z</dcterms:created>
  <dcterms:modified xsi:type="dcterms:W3CDTF">2021-11-25T07:22:33Z</dcterms:modified>
</cp:coreProperties>
</file>