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66925"/>
  <mc:AlternateContent xmlns:mc="http://schemas.openxmlformats.org/markup-compatibility/2006">
    <mc:Choice Requires="x15">
      <x15ac:absPath xmlns:x15ac="http://schemas.microsoft.com/office/spreadsheetml/2010/11/ac" url="\\172.20.0.21\tanabelg\085000やすらぎ対策課\【指導係】\◇◇令和６年度介護保険制度改正関係◇◇\(作成中)令和5年度改正対応版　介護給付費算定に関する提出書類●\20240318～HP掲載用\06_認知症対応型共同生活介護\"/>
    </mc:Choice>
  </mc:AlternateContent>
  <xr:revisionPtr revIDLastSave="0" documentId="13_ncr:1_{F04AAAFE-14E7-4BC1-A778-5291EF8B7BAA}" xr6:coauthVersionLast="47" xr6:coauthVersionMax="47" xr10:uidLastSave="{00000000-0000-0000-0000-000000000000}"/>
  <bookViews>
    <workbookView xWindow="-120" yWindow="-120" windowWidth="29040" windowHeight="15840" tabRatio="786" activeTab="3"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AZ72" i="11"/>
  <c r="AY72" i="11"/>
  <c r="AX72" i="11"/>
  <c r="AW72" i="11"/>
  <c r="AV72" i="11"/>
  <c r="AU72" i="11"/>
  <c r="AT72" i="11"/>
  <c r="AS72" i="11"/>
  <c r="AR72" i="11"/>
  <c r="AQ72" i="11"/>
  <c r="AP72" i="11"/>
  <c r="AO72" i="11"/>
  <c r="AN72" i="11"/>
  <c r="AM72" i="11"/>
  <c r="AL72" i="11"/>
  <c r="AK72" i="11"/>
  <c r="AJ72" i="11"/>
  <c r="AI72" i="11"/>
  <c r="AH72" i="11"/>
  <c r="AG72" i="11"/>
  <c r="AF72" i="11"/>
  <c r="AE72" i="11"/>
  <c r="AD72" i="11"/>
  <c r="AC72" i="11"/>
  <c r="AB72" i="11"/>
  <c r="AA72" i="11"/>
  <c r="Z72" i="11"/>
  <c r="Y72" i="11"/>
  <c r="X72" i="11"/>
  <c r="W72" i="11"/>
  <c r="V72" i="11"/>
  <c r="U72" i="11"/>
  <c r="BB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BB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BB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BB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BB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BB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BB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BB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BB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BB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BB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BB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BB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BB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BB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BB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BB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BB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BB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BB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BB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BB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BB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BB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BB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BB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BB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BB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BB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BB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BB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BB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Y20" i="11"/>
  <c r="AX20" i="11"/>
  <c r="AW20" i="11"/>
  <c r="AV20" i="11"/>
  <c r="AU20" i="11"/>
  <c r="AT20" i="11"/>
  <c r="AS20" i="11"/>
  <c r="AR20" i="11"/>
  <c r="AQ20" i="11"/>
  <c r="AP20" i="11"/>
  <c r="AO20" i="11"/>
  <c r="AN20" i="11"/>
  <c r="AM20" i="11"/>
  <c r="AL20" i="11"/>
  <c r="AK20" i="11"/>
  <c r="AJ20" i="11"/>
  <c r="AI20" i="11"/>
  <c r="AH20" i="11"/>
  <c r="AG20" i="11"/>
  <c r="AF20" i="11"/>
  <c r="AE20" i="11"/>
  <c r="AD20" i="11"/>
  <c r="AC20" i="11"/>
  <c r="AB20" i="11"/>
  <c r="AA20" i="11"/>
  <c r="Z20" i="11"/>
  <c r="Y20" i="11"/>
  <c r="X20" i="11"/>
  <c r="W20" i="11"/>
  <c r="V20" i="11"/>
  <c r="U20" i="11"/>
  <c r="AY19" i="11"/>
  <c r="AX19"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Y19" i="11"/>
  <c r="X19" i="11"/>
  <c r="W19" i="11"/>
  <c r="V19" i="11"/>
  <c r="U19" i="11"/>
  <c r="AY18" i="11"/>
  <c r="AX18" i="11"/>
  <c r="AW18" i="11"/>
  <c r="AZ16" i="11"/>
  <c r="BC8" i="11"/>
  <c r="AD2" i="11"/>
  <c r="AZ175"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AZ174" i="12"/>
  <c r="AY174" i="12"/>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BB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BB169"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BB167"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BB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BB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BB163"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BB161"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BB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BB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BB157"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BB155"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BB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BB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BB151"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BB149"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BB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BB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BB145"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BB143"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BB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BB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BB139"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BB137"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BB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BB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BB133"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BB131"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BB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BB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BB127"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BB125"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BB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BB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BB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BB119"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BB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BB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BB115"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BB113"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BB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BB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BB109"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BB107"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BB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BB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BB103"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BB101"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BB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BB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BB97"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BB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BB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BB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BB91"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BB89"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BB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BB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BB85"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BB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BB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BB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BB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BB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BB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BB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BB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BB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BB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BB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BB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BB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BB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BB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BB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BB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BB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BB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BB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BB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BB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BB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BB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BB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BB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BB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BB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BB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BB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BB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BB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BB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BB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BB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BB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BB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BB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B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BB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B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BB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AY19" i="12"/>
  <c r="AX19" i="12"/>
  <c r="AW19" i="12"/>
  <c r="AV19" i="12"/>
  <c r="AU19" i="12"/>
  <c r="AT19" i="12"/>
  <c r="AS19" i="12"/>
  <c r="AR19" i="12"/>
  <c r="AQ19" i="12"/>
  <c r="AP19" i="12"/>
  <c r="AO19" i="12"/>
  <c r="AN19" i="12"/>
  <c r="AM19" i="12"/>
  <c r="AL19" i="12"/>
  <c r="AK19" i="12"/>
  <c r="AJ19" i="12"/>
  <c r="AI19" i="12"/>
  <c r="AH19" i="12"/>
  <c r="AG19" i="12"/>
  <c r="AF19" i="12"/>
  <c r="AE19" i="12"/>
  <c r="AD19" i="12"/>
  <c r="AC19" i="12"/>
  <c r="AB19" i="12"/>
  <c r="AA19" i="12"/>
  <c r="Z19" i="12"/>
  <c r="Y19" i="12"/>
  <c r="X19" i="12"/>
  <c r="W19" i="12"/>
  <c r="V19" i="12"/>
  <c r="U19" i="12"/>
  <c r="AY18" i="12"/>
  <c r="AX18" i="12"/>
  <c r="AW18" i="12"/>
  <c r="AZ16" i="12"/>
  <c r="BC8" i="12"/>
  <c r="AD2" i="12"/>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AZ72" i="8"/>
  <c r="AY72" i="8"/>
  <c r="AX72"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Y20" i="8"/>
  <c r="AX20"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AY19" i="8"/>
  <c r="AX19" i="8"/>
  <c r="AW19" i="8"/>
  <c r="AV19" i="8"/>
  <c r="AU19" i="8"/>
  <c r="AT19" i="8"/>
  <c r="AS19" i="8"/>
  <c r="AR19" i="8"/>
  <c r="AQ19" i="8"/>
  <c r="AP19" i="8"/>
  <c r="AO19" i="8"/>
  <c r="AN19" i="8"/>
  <c r="AM19" i="8"/>
  <c r="AL19" i="8"/>
  <c r="AK19" i="8"/>
  <c r="AJ19" i="8"/>
  <c r="AI19" i="8"/>
  <c r="AH19" i="8"/>
  <c r="AG19" i="8"/>
  <c r="AF19" i="8"/>
  <c r="AE19" i="8"/>
  <c r="AD19" i="8"/>
  <c r="AC19" i="8"/>
  <c r="AB19" i="8"/>
  <c r="AA19" i="8"/>
  <c r="Z19" i="8"/>
  <c r="Y19" i="8"/>
  <c r="X19" i="8"/>
  <c r="W19" i="8"/>
  <c r="V19" i="8"/>
  <c r="U19" i="8"/>
  <c r="AY18" i="8"/>
  <c r="AX18" i="8"/>
  <c r="AW18" i="8"/>
  <c r="AZ16" i="8"/>
  <c r="BC8" i="8"/>
  <c r="AD2" i="8"/>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<sst xmlns="http://schemas.openxmlformats.org/spreadsheetml/2006/main" count="1793" uniqueCount="253">
  <si>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</si>
  <si>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</si>
  <si>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</si>
  <si>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</si>
  <si>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</si>
  <si>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</si>
  <si>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</si>
  <si>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</si>
  <si>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</si>
  <si>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</si>
  <si>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</si>
  <si>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</si>
  <si>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</si>
  <si>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</si>
  <si>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</si>
  <si>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</si>
  <si>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</si>
  <si>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</si>
  <si>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</si>
  <si>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</si>
  <si>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</si>
  <si>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</si>
  <si>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</si>
  <si>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</si>
  <si>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</si>
  <si>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</si>
  <si>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</si>
  <si>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</si>
  <si>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</si>
  <si>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</si>
  <si>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</si>
  <si>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</si>
  <si>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</si>
  <si>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</si>
  <si>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</si>
  <si>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</si>
  <si>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</si>
  <si>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</si>
  <si>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</si>
  <si>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</si>
  <si>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</si>
  <si>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</si>
  <si>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</si>
  <si>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</si>
  <si>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</si>
  <si>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</si>
  <si>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</si>
  <si>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</si>
  <si>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</si>
  <si>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</si>
  <si>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</si>
  <si>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</si>
  <si>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</si>
  <si>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</si>
  <si>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</si>
  <si>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</si>
  <si>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</si>
  <si>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</si>
  <si>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</si>
  <si>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</si>
  <si>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</si>
  <si>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</si>
  <si>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</si>
  <si>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</si>
  <si>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</si>
  <si>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</si>
  <si>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</si>
  <si>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</si>
  <si>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</si>
  <si>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</si>
  <si>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</si>
  <si>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</si>
  <si>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</si>
  <si>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</si>
  <si>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</si>
  <si>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</si>
  <si>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</si>
  <si>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</si>
  <si>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</si>
  <si>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</si>
  <si>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</si>
  <si>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</si>
  <si>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</si>
  <si>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</si>
  <si>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</si>
  <si>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</si>
  <si>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</si>
  <si>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</si>
  <si>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</si>
  <si>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</si>
  <si>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</si>
  <si>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</si>
  <si>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</si>
  <si>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</si>
  <si>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</si>
  <si>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</si>
  <si>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</si>
  <si>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</si>
  <si>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</si>
  <si>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</si>
  <si>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</si>
  <si>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</si>
  <si>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</si>
  <si>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</si>
  <si>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</si>
  <si>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</si>
  <si>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</si>
  <si>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</si>
  <si>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</si>
  <si>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</si>
  <si>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</si>
  <si>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</si>
  <si>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</si>
  <si>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</si>
  <si>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</si>
  <si>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</si>
  <si>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</si>
  <si>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</si>
  <si>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</si>
  <si>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</si>
  <si>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</si>
  <si>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</si>
  <si>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</si>
  <si>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</si>
  <si>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</si>
  <si>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</si>
  <si>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</si>
  <si>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</si>
  <si>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</si>
  <si>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</si>
  <si>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</si>
  <si>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</si>
  <si>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</si>
  <si>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</si>
  <si>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</si>
  <si>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</si>
  <si>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</si>
  <si>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</si>
  <si>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</si>
  <si>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</si>
  <si>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</si>
  <si>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</si>
  <si>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</si>
  <si>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</si>
  <si>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</si>
  <si>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</si>
  <si>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</si>
  <si>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</si>
  <si>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</si>
  <si>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</si>
  <si>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</si>
  <si>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</si>
  <si>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</si>
  <si>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</si>
  <si>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</si>
  <si>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</si>
  <si>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</si>
  <si>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</si>
  <si>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</si>
  <si>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</si>
  <si>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</si>
  <si>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</si>
  <si>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</si>
  <si>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</si>
  <si>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</si>
  <si>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</si>
  <si>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</si>
  <si>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</si>
  <si>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</si>
  <si>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</si>
  <si>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</si>
  <si>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</si>
  <si>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</si>
  <si>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</si>
  <si>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</si>
  <si>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</si>
  <si>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</si>
  <si>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</si>
  <si>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</si>
  <si>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</si>
  <si>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</si>
  <si>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</si>
  <si>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</si>
  <si>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</si>
  <si>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</si>
  <si>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</si>
  <si>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</si>
  <si>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</si>
  <si>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</si>
  <si>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</si>
  <si>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</si>
  <si>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</si>
  <si>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</si>
  <si>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</si>
  <si>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</si>
  <si>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</si>
  <si>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</si>
  <si>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</si>
  <si>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</si>
  <si>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</si>
  <si>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</si>
  <si>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</si>
  <si>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</si>
  <si>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</si>
  <si>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</si>
  <si>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</si>
  <si>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</si>
  <si>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</si>
  <si>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</si>
  <si>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</si>
  <si>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</si>
  <si>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</si>
  <si>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</si>
  <si>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</si>
  <si>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</si>
  <si>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</si>
  <si>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</si>
  <si>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</si>
  <si>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</si>
  <si>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</si>
  <si>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</si>
  <si>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</si>
  <si>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</si>
  <si>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</si>
  <si>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</si>
  <si>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</si>
  <si>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</si>
  <si>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</si>
  <si>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</si>
  <si>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</si>
  <si>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</si>
  <si>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</si>
  <si>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</si>
  <si>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</si>
  <si>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</si>
  <si>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</si>
  <si>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</si>
  <si>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</si>
  <si>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</si>
  <si>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</si>
  <si>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</si>
  <si>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</si>
  <si>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</si>
  <si>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</si>
  <si>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</si>
  <si>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</si>
  <si>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</si>
  <si>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</si>
  <si>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</si>
  <si>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</si>
  <si>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</si>
  <si>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</si>
  <si>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（標準様式1_04）</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</si>
</sst>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5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0" fontId="8" fillId="0" borderId="0" xfId="0" applyFont="1" applyProtection="1">
      <alignment vertical="center"/>
      <protection locked="0"/>
    </xf>
    <xf numFmtId="20" fontId="8" fillId="3" borderId="0" xfId="0" applyNumberFormat="1" applyFont="1" applyFill="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5"/>
  <sheetViews>
    <sheetView showGridLines="0" view="pageBreakPreview" zoomScaleNormal="55" zoomScaleSheetLayoutView="100"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4">
      <c r="H2" s="7"/>
      <c r="K2" s="7"/>
      <c r="L2" s="7"/>
      <c r="N2" s="9"/>
      <c r="O2" s="9"/>
      <c r="P2" s="9"/>
      <c r="Q2" s="9"/>
      <c r="R2" s="9"/>
      <c r="S2" s="9"/>
      <c r="T2" s="9"/>
      <c r="U2" s="9"/>
      <c r="Z2" s="9" t="s">
        <v>27</v>
      </c>
      <c r="AA2" s="332">
        <v>6</v>
      </c>
      <c r="AB2" s="332"/>
      <c r="AC2" s="9" t="s">
        <v>28</v>
      </c>
      <c r="AD2" s="333">
        <f>IF(AA2=0,"",YEAR(DATE(2018+AA2,1,1)))</f>
        <v>2024</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4">
      <c r="H4" s="7"/>
      <c r="K4" s="7"/>
      <c r="M4" s="9"/>
      <c r="N4" s="9"/>
      <c r="O4" s="9"/>
      <c r="P4" s="9"/>
      <c r="Q4" s="9"/>
      <c r="R4" s="9"/>
      <c r="S4" s="9"/>
      <c r="AA4" s="32"/>
      <c r="AB4" s="32"/>
      <c r="AC4" s="32"/>
      <c r="AD4" s="33"/>
      <c r="AE4" s="32"/>
      <c r="BB4" s="34" t="s">
        <v>149</v>
      </c>
      <c r="BC4" s="286" t="s">
        <v>150</v>
      </c>
      <c r="BD4" s="287"/>
      <c r="BE4" s="287"/>
      <c r="BF4" s="288"/>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v>9</v>
      </c>
      <c r="BD10" s="194"/>
      <c r="BE10" s="2" t="s">
        <v>217</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334">
        <v>2</v>
      </c>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334">
        <v>1</v>
      </c>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182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4">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4">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4">
      <c r="B19" s="298"/>
      <c r="C19" s="303"/>
      <c r="D19" s="304"/>
      <c r="E19" s="305"/>
      <c r="F19" s="91"/>
      <c r="G19" s="29"/>
      <c r="H19" s="310"/>
      <c r="I19" s="313"/>
      <c r="J19" s="304"/>
      <c r="K19" s="304"/>
      <c r="L19" s="305"/>
      <c r="M19" s="313"/>
      <c r="N19" s="304"/>
      <c r="O19" s="305"/>
      <c r="P19" s="313"/>
      <c r="Q19" s="304"/>
      <c r="R19" s="304"/>
      <c r="S19" s="304"/>
      <c r="T19" s="32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45">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4">
      <c r="B21" s="93"/>
      <c r="C21" s="251" t="s">
        <v>76</v>
      </c>
      <c r="D21" s="252"/>
      <c r="E21" s="253"/>
      <c r="F21" s="135"/>
      <c r="G21" s="94"/>
      <c r="H21" s="289" t="s">
        <v>105</v>
      </c>
      <c r="I21" s="254" t="s">
        <v>78</v>
      </c>
      <c r="J21" s="255"/>
      <c r="K21" s="255"/>
      <c r="L21" s="256"/>
      <c r="M21" s="290" t="s">
        <v>104</v>
      </c>
      <c r="N21" s="291"/>
      <c r="O21" s="292"/>
      <c r="P21" s="44" t="s">
        <v>18</v>
      </c>
      <c r="Q21" s="19"/>
      <c r="R21" s="19"/>
      <c r="S21" s="17"/>
      <c r="T21" s="45"/>
      <c r="U21" s="156" t="s">
        <v>40</v>
      </c>
      <c r="V21" s="156" t="s">
        <v>184</v>
      </c>
      <c r="W21" s="156" t="s">
        <v>184</v>
      </c>
      <c r="X21" s="156"/>
      <c r="Y21" s="156" t="s">
        <v>40</v>
      </c>
      <c r="Z21" s="156" t="s">
        <v>40</v>
      </c>
      <c r="AA21" s="157"/>
      <c r="AB21" s="158" t="s">
        <v>40</v>
      </c>
      <c r="AC21" s="156"/>
      <c r="AD21" s="156" t="s">
        <v>184</v>
      </c>
      <c r="AE21" s="156" t="s">
        <v>40</v>
      </c>
      <c r="AF21" s="156" t="s">
        <v>40</v>
      </c>
      <c r="AG21" s="156"/>
      <c r="AH21" s="157" t="s">
        <v>40</v>
      </c>
      <c r="AI21" s="158"/>
      <c r="AJ21" s="156" t="s">
        <v>40</v>
      </c>
      <c r="AK21" s="156" t="s">
        <v>40</v>
      </c>
      <c r="AL21" s="156" t="s">
        <v>40</v>
      </c>
      <c r="AM21" s="156" t="s">
        <v>40</v>
      </c>
      <c r="AN21" s="156" t="s">
        <v>40</v>
      </c>
      <c r="AO21" s="157"/>
      <c r="AP21" s="158"/>
      <c r="AQ21" s="156" t="s">
        <v>40</v>
      </c>
      <c r="AR21" s="156" t="s">
        <v>40</v>
      </c>
      <c r="AS21" s="156" t="s">
        <v>40</v>
      </c>
      <c r="AT21" s="156" t="s">
        <v>40</v>
      </c>
      <c r="AU21" s="156" t="s">
        <v>153</v>
      </c>
      <c r="AV21" s="157"/>
      <c r="AW21" s="158"/>
      <c r="AX21" s="156"/>
      <c r="AY21" s="156"/>
      <c r="AZ21" s="337"/>
      <c r="BA21" s="338"/>
      <c r="BB21" s="339"/>
      <c r="BC21" s="338"/>
      <c r="BD21" s="340"/>
      <c r="BE21" s="341"/>
      <c r="BF21" s="341"/>
      <c r="BG21" s="341"/>
      <c r="BH21" s="342"/>
    </row>
    <row r="22" spans="2:60" ht="20.25" customHeight="1" x14ac:dyDescent="0.4">
      <c r="B22" s="96">
        <v>1</v>
      </c>
      <c r="C22" s="220"/>
      <c r="D22" s="221"/>
      <c r="E22" s="222"/>
      <c r="F22" s="95" t="str">
        <f>C21</f>
        <v>管理者</v>
      </c>
      <c r="G22" s="97"/>
      <c r="H22" s="230"/>
      <c r="I22" s="208"/>
      <c r="J22" s="209"/>
      <c r="K22" s="209"/>
      <c r="L22" s="210"/>
      <c r="M22" s="198"/>
      <c r="N22" s="199"/>
      <c r="O22" s="200"/>
      <c r="P22" s="20" t="s">
        <v>72</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45">
        <f>IF($BC$3="４週",SUM(U22:AV22),IF($BC$3="暦月",SUM(U22:AY22),""))</f>
        <v>160</v>
      </c>
      <c r="BA22" s="246"/>
      <c r="BB22" s="247">
        <f>IF($BC$3="４週",AZ22/4,IF($BC$3="暦月",(AZ22/($BC$8/7)),""))</f>
        <v>40</v>
      </c>
      <c r="BC22" s="246"/>
      <c r="BD22" s="239"/>
      <c r="BE22" s="240"/>
      <c r="BF22" s="240"/>
      <c r="BG22" s="240"/>
      <c r="BH22" s="241"/>
    </row>
    <row r="23" spans="2:60" ht="20.25" customHeight="1" x14ac:dyDescent="0.4">
      <c r="B23" s="98"/>
      <c r="C23" s="223"/>
      <c r="D23" s="224"/>
      <c r="E23" s="225"/>
      <c r="F23" s="136"/>
      <c r="G23" s="99" t="str">
        <f>C21</f>
        <v>管理者</v>
      </c>
      <c r="H23" s="235"/>
      <c r="I23" s="211"/>
      <c r="J23" s="212"/>
      <c r="K23" s="212"/>
      <c r="L23" s="213"/>
      <c r="M23" s="201"/>
      <c r="N23" s="202"/>
      <c r="O23" s="203"/>
      <c r="P23" s="22" t="s">
        <v>73</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4">
      <c r="B24" s="100"/>
      <c r="C24" s="217" t="s">
        <v>82</v>
      </c>
      <c r="D24" s="218"/>
      <c r="E24" s="219"/>
      <c r="F24" s="137"/>
      <c r="G24" s="101"/>
      <c r="H24" s="293" t="s">
        <v>105</v>
      </c>
      <c r="I24" s="205" t="s">
        <v>77</v>
      </c>
      <c r="J24" s="206"/>
      <c r="K24" s="206"/>
      <c r="L24" s="207"/>
      <c r="M24" s="195" t="s">
        <v>121</v>
      </c>
      <c r="N24" s="196"/>
      <c r="O24" s="197"/>
      <c r="P24" s="18" t="s">
        <v>18</v>
      </c>
      <c r="Q24" s="24"/>
      <c r="R24" s="24"/>
      <c r="S24" s="12"/>
      <c r="T24" s="48"/>
      <c r="U24" s="165" t="s">
        <v>41</v>
      </c>
      <c r="V24" s="166" t="s">
        <v>41</v>
      </c>
      <c r="W24" s="166" t="s">
        <v>41</v>
      </c>
      <c r="X24" s="166" t="s">
        <v>41</v>
      </c>
      <c r="Y24" s="166"/>
      <c r="Z24" s="166" t="s">
        <v>41</v>
      </c>
      <c r="AA24" s="167" t="s">
        <v>41</v>
      </c>
      <c r="AB24" s="165"/>
      <c r="AC24" s="166" t="s">
        <v>41</v>
      </c>
      <c r="AD24" s="166" t="s">
        <v>41</v>
      </c>
      <c r="AE24" s="166" t="s">
        <v>41</v>
      </c>
      <c r="AF24" s="166"/>
      <c r="AG24" s="166"/>
      <c r="AH24" s="167" t="s">
        <v>41</v>
      </c>
      <c r="AI24" s="165" t="s">
        <v>41</v>
      </c>
      <c r="AJ24" s="166" t="s">
        <v>41</v>
      </c>
      <c r="AK24" s="166"/>
      <c r="AL24" s="166" t="s">
        <v>41</v>
      </c>
      <c r="AM24" s="166" t="s">
        <v>41</v>
      </c>
      <c r="AN24" s="166"/>
      <c r="AO24" s="167" t="s">
        <v>41</v>
      </c>
      <c r="AP24" s="165" t="s">
        <v>41</v>
      </c>
      <c r="AQ24" s="166" t="s">
        <v>154</v>
      </c>
      <c r="AR24" s="166" t="s">
        <v>41</v>
      </c>
      <c r="AS24" s="166"/>
      <c r="AT24" s="166" t="s">
        <v>41</v>
      </c>
      <c r="AU24" s="166"/>
      <c r="AV24" s="167" t="s">
        <v>41</v>
      </c>
      <c r="AW24" s="165"/>
      <c r="AX24" s="166"/>
      <c r="AY24" s="166"/>
      <c r="AZ24" s="204"/>
      <c r="BA24" s="192"/>
      <c r="BB24" s="191"/>
      <c r="BC24" s="192"/>
      <c r="BD24" s="236"/>
      <c r="BE24" s="237"/>
      <c r="BF24" s="237"/>
      <c r="BG24" s="237"/>
      <c r="BH24" s="238"/>
    </row>
    <row r="25" spans="2:60" ht="20.25" customHeight="1" x14ac:dyDescent="0.4">
      <c r="B25" s="96">
        <f>B22+1</f>
        <v>2</v>
      </c>
      <c r="C25" s="220"/>
      <c r="D25" s="221"/>
      <c r="E25" s="222"/>
      <c r="F25" s="95" t="str">
        <f>C24</f>
        <v>計画作成担当者</v>
      </c>
      <c r="G25" s="97"/>
      <c r="H25" s="230"/>
      <c r="I25" s="208"/>
      <c r="J25" s="209"/>
      <c r="K25" s="209"/>
      <c r="L25" s="210"/>
      <c r="M25" s="198"/>
      <c r="N25" s="199"/>
      <c r="O25" s="200"/>
      <c r="P25" s="20" t="s">
        <v>72</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t="str">
        <f>IF(AN24="","",VLOOKUP(AN24,'【記載例】シフト記号表（勤務時間帯）'!$D$6:$X$47,21,FALSE))</f>
        <v/>
      </c>
      <c r="AO25" s="161">
        <f>IF(AO24="","",VLOOKUP(AO24,'【記載例】シフト記号表（勤務時間帯）'!$D$6:$X$47,21,FALSE))</f>
        <v>7.9999999999999982</v>
      </c>
      <c r="AP25" s="159">
        <f>IF(AP24="","",VLOOKUP(AP24,'【記載例】シフト記号表（勤務時間帯）'!$D$6:$X$47,21,FALSE))</f>
        <v>7.9999999999999982</v>
      </c>
      <c r="AQ25" s="160">
        <f>IF(AQ24="","",VLOOKUP(AQ24,'【記載例】シフト記号表（勤務時間帯）'!$D$6:$X$47,21,FALSE))</f>
        <v>7.9999999999999982</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45">
        <f>IF($BC$3="４週",SUM(U25:AV25),IF($BC$3="暦月",SUM(U25:AY25),""))</f>
        <v>159.99999999999997</v>
      </c>
      <c r="BA25" s="246"/>
      <c r="BB25" s="247">
        <f>IF($BC$3="４週",AZ25/4,IF($BC$3="暦月",(AZ25/($BC$8/7)),""))</f>
        <v>39.999999999999993</v>
      </c>
      <c r="BC25" s="246"/>
      <c r="BD25" s="239"/>
      <c r="BE25" s="240"/>
      <c r="BF25" s="240"/>
      <c r="BG25" s="240"/>
      <c r="BH25" s="241"/>
    </row>
    <row r="26" spans="2:60" ht="20.25" customHeight="1" x14ac:dyDescent="0.4">
      <c r="B26" s="98"/>
      <c r="C26" s="223"/>
      <c r="D26" s="224"/>
      <c r="E26" s="225"/>
      <c r="F26" s="136"/>
      <c r="G26" s="99" t="str">
        <f>C24</f>
        <v>計画作成担当者</v>
      </c>
      <c r="H26" s="235"/>
      <c r="I26" s="211"/>
      <c r="J26" s="212"/>
      <c r="K26" s="212"/>
      <c r="L26" s="213"/>
      <c r="M26" s="201"/>
      <c r="N26" s="202"/>
      <c r="O26" s="203"/>
      <c r="P26" s="22" t="s">
        <v>73</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4">
      <c r="B27" s="100"/>
      <c r="C27" s="217" t="s">
        <v>85</v>
      </c>
      <c r="D27" s="218"/>
      <c r="E27" s="219"/>
      <c r="F27" s="95"/>
      <c r="G27" s="97"/>
      <c r="H27" s="229" t="s">
        <v>105</v>
      </c>
      <c r="I27" s="205" t="s">
        <v>79</v>
      </c>
      <c r="J27" s="206"/>
      <c r="K27" s="206"/>
      <c r="L27" s="207"/>
      <c r="M27" s="195" t="s">
        <v>122</v>
      </c>
      <c r="N27" s="196"/>
      <c r="O27" s="197"/>
      <c r="P27" s="18" t="s">
        <v>18</v>
      </c>
      <c r="Q27" s="24"/>
      <c r="R27" s="24"/>
      <c r="S27" s="12"/>
      <c r="T27" s="48"/>
      <c r="U27" s="165" t="s">
        <v>46</v>
      </c>
      <c r="V27" s="166" t="s">
        <v>47</v>
      </c>
      <c r="W27" s="166"/>
      <c r="X27" s="166" t="s">
        <v>38</v>
      </c>
      <c r="Y27" s="166" t="s">
        <v>184</v>
      </c>
      <c r="Z27" s="166"/>
      <c r="AA27" s="167" t="s">
        <v>38</v>
      </c>
      <c r="AB27" s="165" t="s">
        <v>185</v>
      </c>
      <c r="AC27" s="166" t="s">
        <v>47</v>
      </c>
      <c r="AD27" s="166" t="s">
        <v>40</v>
      </c>
      <c r="AE27" s="166"/>
      <c r="AF27" s="166" t="s">
        <v>179</v>
      </c>
      <c r="AG27" s="166" t="s">
        <v>184</v>
      </c>
      <c r="AH27" s="167"/>
      <c r="AI27" s="165" t="s">
        <v>40</v>
      </c>
      <c r="AJ27" s="166" t="s">
        <v>46</v>
      </c>
      <c r="AK27" s="166" t="s">
        <v>186</v>
      </c>
      <c r="AL27" s="166"/>
      <c r="AM27" s="166"/>
      <c r="AN27" s="166" t="s">
        <v>46</v>
      </c>
      <c r="AO27" s="167" t="s">
        <v>47</v>
      </c>
      <c r="AP27" s="165"/>
      <c r="AQ27" s="166" t="s">
        <v>179</v>
      </c>
      <c r="AR27" s="166" t="s">
        <v>40</v>
      </c>
      <c r="AS27" s="166" t="s">
        <v>185</v>
      </c>
      <c r="AT27" s="166" t="s">
        <v>47</v>
      </c>
      <c r="AU27" s="166"/>
      <c r="AV27" s="167" t="s">
        <v>208</v>
      </c>
      <c r="AW27" s="165"/>
      <c r="AX27" s="166"/>
      <c r="AY27" s="166"/>
      <c r="AZ27" s="204"/>
      <c r="BA27" s="192"/>
      <c r="BB27" s="191"/>
      <c r="BC27" s="192"/>
      <c r="BD27" s="236"/>
      <c r="BE27" s="237"/>
      <c r="BF27" s="237"/>
      <c r="BG27" s="237"/>
      <c r="BH27" s="238"/>
    </row>
    <row r="28" spans="2:60" ht="20.25" customHeight="1" x14ac:dyDescent="0.4">
      <c r="B28" s="96">
        <f>B25+1</f>
        <v>3</v>
      </c>
      <c r="C28" s="220"/>
      <c r="D28" s="221"/>
      <c r="E28" s="222"/>
      <c r="F28" s="95" t="str">
        <f>C27</f>
        <v>介護従業者</v>
      </c>
      <c r="G28" s="97"/>
      <c r="H28" s="230"/>
      <c r="I28" s="208"/>
      <c r="J28" s="209"/>
      <c r="K28" s="209"/>
      <c r="L28" s="210"/>
      <c r="M28" s="198"/>
      <c r="N28" s="199"/>
      <c r="O28" s="200"/>
      <c r="P28" s="20" t="s">
        <v>72</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45">
        <f>IF($BC$3="４週",SUM(U28:AV28),IF($BC$3="暦月",SUM(U28:AY28),""))</f>
        <v>110</v>
      </c>
      <c r="BA28" s="246"/>
      <c r="BB28" s="247">
        <f>IF($BC$3="４週",AZ28/4,IF($BC$3="暦月",(AZ28/($BC$8/7)),""))</f>
        <v>27.5</v>
      </c>
      <c r="BC28" s="246"/>
      <c r="BD28" s="239"/>
      <c r="BE28" s="240"/>
      <c r="BF28" s="240"/>
      <c r="BG28" s="240"/>
      <c r="BH28" s="241"/>
    </row>
    <row r="29" spans="2:60" ht="20.25" customHeight="1" x14ac:dyDescent="0.4">
      <c r="B29" s="98"/>
      <c r="C29" s="223"/>
      <c r="D29" s="224"/>
      <c r="E29" s="225"/>
      <c r="F29" s="136"/>
      <c r="G29" s="99" t="str">
        <f>C27</f>
        <v>介護従業者</v>
      </c>
      <c r="H29" s="235"/>
      <c r="I29" s="211"/>
      <c r="J29" s="212"/>
      <c r="K29" s="212"/>
      <c r="L29" s="213"/>
      <c r="M29" s="201"/>
      <c r="N29" s="202"/>
      <c r="O29" s="203"/>
      <c r="P29" s="22" t="s">
        <v>73</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48">
        <f>IF($BC$3="４週",SUM(U29:AV29),IF($BC$3="暦月",SUM(U29:AY29),""))</f>
        <v>50</v>
      </c>
      <c r="BA29" s="249"/>
      <c r="BB29" s="250">
        <f>IF($BC$3="４週",AZ29/4,IF($BC$3="暦月",(AZ29/($BC$8/7)),""))</f>
        <v>12.5</v>
      </c>
      <c r="BC29" s="249"/>
      <c r="BD29" s="242"/>
      <c r="BE29" s="243"/>
      <c r="BF29" s="243"/>
      <c r="BG29" s="243"/>
      <c r="BH29" s="244"/>
    </row>
    <row r="30" spans="2:60" ht="20.25" customHeight="1" x14ac:dyDescent="0.4">
      <c r="B30" s="100"/>
      <c r="C30" s="217" t="s">
        <v>85</v>
      </c>
      <c r="D30" s="218"/>
      <c r="E30" s="219"/>
      <c r="F30" s="95"/>
      <c r="G30" s="97"/>
      <c r="H30" s="229" t="s">
        <v>105</v>
      </c>
      <c r="I30" s="205" t="s">
        <v>19</v>
      </c>
      <c r="J30" s="206"/>
      <c r="K30" s="206"/>
      <c r="L30" s="207"/>
      <c r="M30" s="195" t="s">
        <v>123</v>
      </c>
      <c r="N30" s="196"/>
      <c r="O30" s="197"/>
      <c r="P30" s="18" t="s">
        <v>18</v>
      </c>
      <c r="Q30" s="24"/>
      <c r="R30" s="24"/>
      <c r="S30" s="12"/>
      <c r="T30" s="48"/>
      <c r="U30" s="165"/>
      <c r="V30" s="166" t="s">
        <v>160</v>
      </c>
      <c r="W30" s="166" t="s">
        <v>161</v>
      </c>
      <c r="X30" s="166" t="s">
        <v>208</v>
      </c>
      <c r="Y30" s="166"/>
      <c r="Z30" s="166" t="s">
        <v>160</v>
      </c>
      <c r="AA30" s="167" t="s">
        <v>161</v>
      </c>
      <c r="AB30" s="165"/>
      <c r="AC30" s="166" t="s">
        <v>151</v>
      </c>
      <c r="AD30" s="166" t="s">
        <v>160</v>
      </c>
      <c r="AE30" s="166" t="s">
        <v>161</v>
      </c>
      <c r="AF30" s="166"/>
      <c r="AG30" s="166" t="s">
        <v>152</v>
      </c>
      <c r="AH30" s="167" t="s">
        <v>151</v>
      </c>
      <c r="AI30" s="165"/>
      <c r="AJ30" s="166" t="s">
        <v>151</v>
      </c>
      <c r="AK30" s="166" t="s">
        <v>153</v>
      </c>
      <c r="AL30" s="166" t="s">
        <v>160</v>
      </c>
      <c r="AM30" s="166" t="s">
        <v>161</v>
      </c>
      <c r="AN30" s="166"/>
      <c r="AO30" s="167" t="s">
        <v>151</v>
      </c>
      <c r="AP30" s="165" t="s">
        <v>152</v>
      </c>
      <c r="AQ30" s="166" t="s">
        <v>153</v>
      </c>
      <c r="AR30" s="166" t="s">
        <v>160</v>
      </c>
      <c r="AS30" s="166" t="s">
        <v>161</v>
      </c>
      <c r="AT30" s="166"/>
      <c r="AU30" s="166"/>
      <c r="AV30" s="167" t="s">
        <v>151</v>
      </c>
      <c r="AW30" s="165"/>
      <c r="AX30" s="166"/>
      <c r="AY30" s="166"/>
      <c r="AZ30" s="204"/>
      <c r="BA30" s="192"/>
      <c r="BB30" s="191"/>
      <c r="BC30" s="192"/>
      <c r="BD30" s="236"/>
      <c r="BE30" s="237"/>
      <c r="BF30" s="237"/>
      <c r="BG30" s="237"/>
      <c r="BH30" s="238"/>
    </row>
    <row r="31" spans="2:60" ht="20.25" customHeight="1" x14ac:dyDescent="0.4">
      <c r="B31" s="96">
        <f>B28+1</f>
        <v>4</v>
      </c>
      <c r="C31" s="220"/>
      <c r="D31" s="221"/>
      <c r="E31" s="222"/>
      <c r="F31" s="95" t="str">
        <f>C30</f>
        <v>介護従業者</v>
      </c>
      <c r="G31" s="97"/>
      <c r="H31" s="230"/>
      <c r="I31" s="208"/>
      <c r="J31" s="209"/>
      <c r="K31" s="209"/>
      <c r="L31" s="210"/>
      <c r="M31" s="198"/>
      <c r="N31" s="199"/>
      <c r="O31" s="200"/>
      <c r="P31" s="20" t="s">
        <v>72</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45">
        <f>IF($BC$3="４週",SUM(U31:AV31),IF($BC$3="暦月",SUM(U31:AY31),""))</f>
        <v>110</v>
      </c>
      <c r="BA31" s="246"/>
      <c r="BB31" s="247">
        <f>IF($BC$3="４週",AZ31/4,IF($BC$3="暦月",(AZ31/($BC$8/7)),""))</f>
        <v>27.5</v>
      </c>
      <c r="BC31" s="246"/>
      <c r="BD31" s="239"/>
      <c r="BE31" s="240"/>
      <c r="BF31" s="240"/>
      <c r="BG31" s="240"/>
      <c r="BH31" s="241"/>
    </row>
    <row r="32" spans="2:60" ht="20.25" customHeight="1" x14ac:dyDescent="0.4">
      <c r="B32" s="98"/>
      <c r="C32" s="223"/>
      <c r="D32" s="224"/>
      <c r="E32" s="225"/>
      <c r="F32" s="136"/>
      <c r="G32" s="99" t="str">
        <f>C30</f>
        <v>介護従業者</v>
      </c>
      <c r="H32" s="235"/>
      <c r="I32" s="211"/>
      <c r="J32" s="212"/>
      <c r="K32" s="212"/>
      <c r="L32" s="213"/>
      <c r="M32" s="201"/>
      <c r="N32" s="202"/>
      <c r="O32" s="203"/>
      <c r="P32" s="22" t="s">
        <v>73</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48">
        <f>IF($BC$3="４週",SUM(U32:AV32),IF($BC$3="暦月",SUM(U32:AY32),""))</f>
        <v>50</v>
      </c>
      <c r="BA32" s="249"/>
      <c r="BB32" s="250">
        <f>IF($BC$3="４週",AZ32/4,IF($BC$3="暦月",(AZ32/($BC$8/7)),""))</f>
        <v>12.5</v>
      </c>
      <c r="BC32" s="249"/>
      <c r="BD32" s="242"/>
      <c r="BE32" s="243"/>
      <c r="BF32" s="243"/>
      <c r="BG32" s="243"/>
      <c r="BH32" s="244"/>
    </row>
    <row r="33" spans="2:60" ht="20.25" customHeight="1" x14ac:dyDescent="0.4">
      <c r="B33" s="100"/>
      <c r="C33" s="217" t="s">
        <v>85</v>
      </c>
      <c r="D33" s="218"/>
      <c r="E33" s="219"/>
      <c r="F33" s="95"/>
      <c r="G33" s="97"/>
      <c r="H33" s="229" t="s">
        <v>105</v>
      </c>
      <c r="I33" s="205" t="s">
        <v>19</v>
      </c>
      <c r="J33" s="206"/>
      <c r="K33" s="206"/>
      <c r="L33" s="207"/>
      <c r="M33" s="195" t="s">
        <v>124</v>
      </c>
      <c r="N33" s="196"/>
      <c r="O33" s="197"/>
      <c r="P33" s="18" t="s">
        <v>18</v>
      </c>
      <c r="Q33" s="24"/>
      <c r="R33" s="24"/>
      <c r="S33" s="12"/>
      <c r="T33" s="48"/>
      <c r="U33" s="165" t="s">
        <v>209</v>
      </c>
      <c r="V33" s="166" t="s">
        <v>151</v>
      </c>
      <c r="W33" s="166"/>
      <c r="X33" s="166" t="s">
        <v>151</v>
      </c>
      <c r="Y33" s="166" t="s">
        <v>209</v>
      </c>
      <c r="Z33" s="166" t="s">
        <v>209</v>
      </c>
      <c r="AA33" s="167"/>
      <c r="AB33" s="165" t="s">
        <v>209</v>
      </c>
      <c r="AC33" s="166" t="s">
        <v>209</v>
      </c>
      <c r="AD33" s="166" t="s">
        <v>209</v>
      </c>
      <c r="AE33" s="166" t="s">
        <v>209</v>
      </c>
      <c r="AF33" s="166" t="s">
        <v>209</v>
      </c>
      <c r="AG33" s="166"/>
      <c r="AH33" s="167"/>
      <c r="AI33" s="165" t="s">
        <v>209</v>
      </c>
      <c r="AJ33" s="166"/>
      <c r="AK33" s="166" t="s">
        <v>151</v>
      </c>
      <c r="AL33" s="166"/>
      <c r="AM33" s="166" t="s">
        <v>209</v>
      </c>
      <c r="AN33" s="166" t="s">
        <v>209</v>
      </c>
      <c r="AO33" s="167" t="s">
        <v>209</v>
      </c>
      <c r="AP33" s="165" t="s">
        <v>209</v>
      </c>
      <c r="AQ33" s="166"/>
      <c r="AR33" s="166"/>
      <c r="AS33" s="166" t="s">
        <v>209</v>
      </c>
      <c r="AT33" s="166" t="s">
        <v>209</v>
      </c>
      <c r="AU33" s="166" t="s">
        <v>209</v>
      </c>
      <c r="AV33" s="167" t="s">
        <v>209</v>
      </c>
      <c r="AW33" s="165"/>
      <c r="AX33" s="166"/>
      <c r="AY33" s="166"/>
      <c r="AZ33" s="204"/>
      <c r="BA33" s="192"/>
      <c r="BB33" s="191"/>
      <c r="BC33" s="192"/>
      <c r="BD33" s="236"/>
      <c r="BE33" s="237"/>
      <c r="BF33" s="237"/>
      <c r="BG33" s="237"/>
      <c r="BH33" s="238"/>
    </row>
    <row r="34" spans="2:60" ht="20.25" customHeight="1" x14ac:dyDescent="0.4">
      <c r="B34" s="96">
        <f>B31+1</f>
        <v>5</v>
      </c>
      <c r="C34" s="220"/>
      <c r="D34" s="221"/>
      <c r="E34" s="222"/>
      <c r="F34" s="95" t="str">
        <f>C33</f>
        <v>介護従業者</v>
      </c>
      <c r="G34" s="97"/>
      <c r="H34" s="230"/>
      <c r="I34" s="208"/>
      <c r="J34" s="209"/>
      <c r="K34" s="209"/>
      <c r="L34" s="210"/>
      <c r="M34" s="198"/>
      <c r="N34" s="199"/>
      <c r="O34" s="200"/>
      <c r="P34" s="20" t="s">
        <v>72</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45">
        <f>IF($BC$3="４週",SUM(U34:AV34),IF($BC$3="暦月",SUM(U34:AY34),""))</f>
        <v>160</v>
      </c>
      <c r="BA34" s="246"/>
      <c r="BB34" s="247">
        <f>IF($BC$3="４週",AZ34/4,IF($BC$3="暦月",(AZ34/($BC$8/7)),""))</f>
        <v>40</v>
      </c>
      <c r="BC34" s="246"/>
      <c r="BD34" s="239"/>
      <c r="BE34" s="240"/>
      <c r="BF34" s="240"/>
      <c r="BG34" s="240"/>
      <c r="BH34" s="241"/>
    </row>
    <row r="35" spans="2:60" ht="20.25" customHeight="1" x14ac:dyDescent="0.4">
      <c r="B35" s="98"/>
      <c r="C35" s="223"/>
      <c r="D35" s="224"/>
      <c r="E35" s="225"/>
      <c r="F35" s="136"/>
      <c r="G35" s="99" t="str">
        <f>C33</f>
        <v>介護従業者</v>
      </c>
      <c r="H35" s="235"/>
      <c r="I35" s="211"/>
      <c r="J35" s="212"/>
      <c r="K35" s="212"/>
      <c r="L35" s="213"/>
      <c r="M35" s="201"/>
      <c r="N35" s="202"/>
      <c r="O35" s="203"/>
      <c r="P35" s="22" t="s">
        <v>73</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4">
      <c r="B36" s="100"/>
      <c r="C36" s="217" t="s">
        <v>85</v>
      </c>
      <c r="D36" s="218"/>
      <c r="E36" s="219"/>
      <c r="F36" s="95"/>
      <c r="G36" s="97"/>
      <c r="H36" s="229" t="s">
        <v>105</v>
      </c>
      <c r="I36" s="205" t="s">
        <v>106</v>
      </c>
      <c r="J36" s="206"/>
      <c r="K36" s="206"/>
      <c r="L36" s="207"/>
      <c r="M36" s="195" t="s">
        <v>125</v>
      </c>
      <c r="N36" s="196"/>
      <c r="O36" s="197"/>
      <c r="P36" s="18" t="s">
        <v>18</v>
      </c>
      <c r="Q36" s="25"/>
      <c r="R36" s="25"/>
      <c r="S36" s="13"/>
      <c r="T36" s="51"/>
      <c r="U36" s="165" t="s">
        <v>208</v>
      </c>
      <c r="V36" s="166"/>
      <c r="W36" s="166" t="s">
        <v>151</v>
      </c>
      <c r="X36" s="166"/>
      <c r="Y36" s="166" t="s">
        <v>160</v>
      </c>
      <c r="Z36" s="166" t="s">
        <v>161</v>
      </c>
      <c r="AA36" s="167" t="s">
        <v>209</v>
      </c>
      <c r="AB36" s="165"/>
      <c r="AC36" s="166" t="s">
        <v>160</v>
      </c>
      <c r="AD36" s="166" t="s">
        <v>161</v>
      </c>
      <c r="AE36" s="166" t="s">
        <v>209</v>
      </c>
      <c r="AF36" s="166"/>
      <c r="AG36" s="166" t="s">
        <v>160</v>
      </c>
      <c r="AH36" s="167" t="s">
        <v>161</v>
      </c>
      <c r="AI36" s="165"/>
      <c r="AJ36" s="166" t="s">
        <v>153</v>
      </c>
      <c r="AK36" s="166" t="s">
        <v>153</v>
      </c>
      <c r="AL36" s="166" t="s">
        <v>209</v>
      </c>
      <c r="AM36" s="166" t="s">
        <v>153</v>
      </c>
      <c r="AN36" s="166"/>
      <c r="AO36" s="167" t="s">
        <v>160</v>
      </c>
      <c r="AP36" s="165" t="s">
        <v>161</v>
      </c>
      <c r="AQ36" s="166" t="s">
        <v>209</v>
      </c>
      <c r="AR36" s="166" t="s">
        <v>153</v>
      </c>
      <c r="AS36" s="166"/>
      <c r="AT36" s="166" t="s">
        <v>153</v>
      </c>
      <c r="AU36" s="166" t="s">
        <v>209</v>
      </c>
      <c r="AV36" s="167"/>
      <c r="AW36" s="165"/>
      <c r="AX36" s="166"/>
      <c r="AY36" s="166"/>
      <c r="AZ36" s="204"/>
      <c r="BA36" s="192"/>
      <c r="BB36" s="191"/>
      <c r="BC36" s="192"/>
      <c r="BD36" s="236"/>
      <c r="BE36" s="237"/>
      <c r="BF36" s="237"/>
      <c r="BG36" s="237"/>
      <c r="BH36" s="238"/>
    </row>
    <row r="37" spans="2:60" ht="20.25" customHeight="1" x14ac:dyDescent="0.4">
      <c r="B37" s="96">
        <f>B34+1</f>
        <v>6</v>
      </c>
      <c r="C37" s="220"/>
      <c r="D37" s="221"/>
      <c r="E37" s="222"/>
      <c r="F37" s="95" t="str">
        <f>C36</f>
        <v>介護従業者</v>
      </c>
      <c r="G37" s="97"/>
      <c r="H37" s="230"/>
      <c r="I37" s="208"/>
      <c r="J37" s="209"/>
      <c r="K37" s="209"/>
      <c r="L37" s="210"/>
      <c r="M37" s="198"/>
      <c r="N37" s="199"/>
      <c r="O37" s="200"/>
      <c r="P37" s="20" t="s">
        <v>72</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45">
        <f>IF($BC$3="４週",SUM(U37:AV37),IF($BC$3="暦月",SUM(U37:AY37),""))</f>
        <v>120</v>
      </c>
      <c r="BA37" s="246"/>
      <c r="BB37" s="247">
        <f>IF($BC$3="４週",AZ37/4,IF($BC$3="暦月",(AZ37/($BC$8/7)),""))</f>
        <v>30</v>
      </c>
      <c r="BC37" s="246"/>
      <c r="BD37" s="239"/>
      <c r="BE37" s="240"/>
      <c r="BF37" s="240"/>
      <c r="BG37" s="240"/>
      <c r="BH37" s="241"/>
    </row>
    <row r="38" spans="2:60" ht="20.25" customHeight="1" x14ac:dyDescent="0.4">
      <c r="B38" s="98"/>
      <c r="C38" s="223"/>
      <c r="D38" s="224"/>
      <c r="E38" s="225"/>
      <c r="F38" s="136"/>
      <c r="G38" s="99" t="str">
        <f>C36</f>
        <v>介護従業者</v>
      </c>
      <c r="H38" s="235"/>
      <c r="I38" s="211"/>
      <c r="J38" s="212"/>
      <c r="K38" s="212"/>
      <c r="L38" s="213"/>
      <c r="M38" s="201"/>
      <c r="N38" s="202"/>
      <c r="O38" s="203"/>
      <c r="P38" s="22" t="s">
        <v>73</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48">
        <f>IF($BC$3="４週",SUM(U38:AV38),IF($BC$3="暦月",SUM(U38:AY38),""))</f>
        <v>40</v>
      </c>
      <c r="BA38" s="249"/>
      <c r="BB38" s="250">
        <f>IF($BC$3="４週",AZ38/4,IF($BC$3="暦月",(AZ38/($BC$8/7)),""))</f>
        <v>10</v>
      </c>
      <c r="BC38" s="249"/>
      <c r="BD38" s="242"/>
      <c r="BE38" s="243"/>
      <c r="BF38" s="243"/>
      <c r="BG38" s="243"/>
      <c r="BH38" s="244"/>
    </row>
    <row r="39" spans="2:60" ht="20.25" customHeight="1" x14ac:dyDescent="0.4">
      <c r="B39" s="100"/>
      <c r="C39" s="217" t="s">
        <v>85</v>
      </c>
      <c r="D39" s="218"/>
      <c r="E39" s="219"/>
      <c r="F39" s="95"/>
      <c r="G39" s="97"/>
      <c r="H39" s="229" t="s">
        <v>105</v>
      </c>
      <c r="I39" s="205" t="s">
        <v>106</v>
      </c>
      <c r="J39" s="206"/>
      <c r="K39" s="206"/>
      <c r="L39" s="207"/>
      <c r="M39" s="195" t="s">
        <v>126</v>
      </c>
      <c r="N39" s="196"/>
      <c r="O39" s="197"/>
      <c r="P39" s="18" t="s">
        <v>18</v>
      </c>
      <c r="Q39" s="24"/>
      <c r="R39" s="24"/>
      <c r="S39" s="12"/>
      <c r="T39" s="48"/>
      <c r="U39" s="165"/>
      <c r="V39" s="166" t="s">
        <v>151</v>
      </c>
      <c r="W39" s="166" t="s">
        <v>160</v>
      </c>
      <c r="X39" s="166" t="s">
        <v>161</v>
      </c>
      <c r="Y39" s="166" t="s">
        <v>208</v>
      </c>
      <c r="Z39" s="166"/>
      <c r="AA39" s="167" t="s">
        <v>151</v>
      </c>
      <c r="AB39" s="165" t="s">
        <v>209</v>
      </c>
      <c r="AC39" s="166" t="s">
        <v>209</v>
      </c>
      <c r="AD39" s="166"/>
      <c r="AE39" s="166"/>
      <c r="AF39" s="166" t="s">
        <v>160</v>
      </c>
      <c r="AG39" s="166" t="s">
        <v>161</v>
      </c>
      <c r="AH39" s="167" t="s">
        <v>209</v>
      </c>
      <c r="AI39" s="165" t="s">
        <v>208</v>
      </c>
      <c r="AJ39" s="166"/>
      <c r="AK39" s="166" t="s">
        <v>160</v>
      </c>
      <c r="AL39" s="166" t="s">
        <v>161</v>
      </c>
      <c r="AM39" s="166"/>
      <c r="AN39" s="166" t="s">
        <v>151</v>
      </c>
      <c r="AO39" s="167" t="s">
        <v>151</v>
      </c>
      <c r="AP39" s="165" t="s">
        <v>153</v>
      </c>
      <c r="AQ39" s="166"/>
      <c r="AR39" s="166" t="s">
        <v>151</v>
      </c>
      <c r="AS39" s="166" t="s">
        <v>152</v>
      </c>
      <c r="AT39" s="166" t="s">
        <v>160</v>
      </c>
      <c r="AU39" s="166" t="s">
        <v>161</v>
      </c>
      <c r="AV39" s="167"/>
      <c r="AW39" s="165"/>
      <c r="AX39" s="166"/>
      <c r="AY39" s="166"/>
      <c r="AZ39" s="204"/>
      <c r="BA39" s="192"/>
      <c r="BB39" s="191"/>
      <c r="BC39" s="192"/>
      <c r="BD39" s="236"/>
      <c r="BE39" s="237"/>
      <c r="BF39" s="237"/>
      <c r="BG39" s="237"/>
      <c r="BH39" s="238"/>
    </row>
    <row r="40" spans="2:60" ht="20.25" customHeight="1" x14ac:dyDescent="0.4">
      <c r="B40" s="96">
        <f>B37+1</f>
        <v>7</v>
      </c>
      <c r="C40" s="220"/>
      <c r="D40" s="221"/>
      <c r="E40" s="222"/>
      <c r="F40" s="95" t="str">
        <f>C39</f>
        <v>介護従業者</v>
      </c>
      <c r="G40" s="97"/>
      <c r="H40" s="230"/>
      <c r="I40" s="208"/>
      <c r="J40" s="209"/>
      <c r="K40" s="209"/>
      <c r="L40" s="210"/>
      <c r="M40" s="198"/>
      <c r="N40" s="199"/>
      <c r="O40" s="200"/>
      <c r="P40" s="20" t="s">
        <v>72</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45">
        <f>IF($BC$3="４週",SUM(U40:AV40),IF($BC$3="暦月",SUM(U40:AY40),""))</f>
        <v>119.99999999999999</v>
      </c>
      <c r="BA40" s="246"/>
      <c r="BB40" s="247">
        <f>IF($BC$3="４週",AZ40/4,IF($BC$3="暦月",(AZ40/($BC$8/7)),""))</f>
        <v>29.999999999999996</v>
      </c>
      <c r="BC40" s="246"/>
      <c r="BD40" s="239"/>
      <c r="BE40" s="240"/>
      <c r="BF40" s="240"/>
      <c r="BG40" s="240"/>
      <c r="BH40" s="241"/>
    </row>
    <row r="41" spans="2:60" ht="20.25" customHeight="1" x14ac:dyDescent="0.4">
      <c r="B41" s="98"/>
      <c r="C41" s="223"/>
      <c r="D41" s="224"/>
      <c r="E41" s="225"/>
      <c r="F41" s="136"/>
      <c r="G41" s="99" t="str">
        <f>C39</f>
        <v>介護従業者</v>
      </c>
      <c r="H41" s="235"/>
      <c r="I41" s="211"/>
      <c r="J41" s="212"/>
      <c r="K41" s="212"/>
      <c r="L41" s="213"/>
      <c r="M41" s="201"/>
      <c r="N41" s="202"/>
      <c r="O41" s="203"/>
      <c r="P41" s="22" t="s">
        <v>73</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48">
        <f>IF($BC$3="４週",SUM(U41:AV41),IF($BC$3="暦月",SUM(U41:AY41),""))</f>
        <v>40</v>
      </c>
      <c r="BA41" s="249"/>
      <c r="BB41" s="250">
        <f>IF($BC$3="４週",AZ41/4,IF($BC$3="暦月",(AZ41/($BC$8/7)),""))</f>
        <v>10</v>
      </c>
      <c r="BC41" s="249"/>
      <c r="BD41" s="242"/>
      <c r="BE41" s="243"/>
      <c r="BF41" s="243"/>
      <c r="BG41" s="243"/>
      <c r="BH41" s="244"/>
    </row>
    <row r="42" spans="2:60" ht="20.25" customHeight="1" x14ac:dyDescent="0.4">
      <c r="B42" s="100"/>
      <c r="C42" s="217" t="s">
        <v>85</v>
      </c>
      <c r="D42" s="218"/>
      <c r="E42" s="219"/>
      <c r="F42" s="95"/>
      <c r="G42" s="97"/>
      <c r="H42" s="229" t="s">
        <v>105</v>
      </c>
      <c r="I42" s="205" t="s">
        <v>80</v>
      </c>
      <c r="J42" s="206"/>
      <c r="K42" s="206"/>
      <c r="L42" s="207"/>
      <c r="M42" s="195" t="s">
        <v>127</v>
      </c>
      <c r="N42" s="196"/>
      <c r="O42" s="197"/>
      <c r="P42" s="18" t="s">
        <v>18</v>
      </c>
      <c r="Q42" s="24"/>
      <c r="R42" s="24"/>
      <c r="S42" s="12"/>
      <c r="T42" s="48"/>
      <c r="U42" s="165" t="s">
        <v>151</v>
      </c>
      <c r="V42" s="166"/>
      <c r="W42" s="166" t="s">
        <v>152</v>
      </c>
      <c r="X42" s="166" t="s">
        <v>160</v>
      </c>
      <c r="Y42" s="166" t="s">
        <v>161</v>
      </c>
      <c r="Z42" s="166" t="s">
        <v>208</v>
      </c>
      <c r="AA42" s="167"/>
      <c r="AB42" s="165" t="s">
        <v>151</v>
      </c>
      <c r="AC42" s="166"/>
      <c r="AD42" s="166" t="s">
        <v>153</v>
      </c>
      <c r="AE42" s="166" t="s">
        <v>160</v>
      </c>
      <c r="AF42" s="166" t="s">
        <v>161</v>
      </c>
      <c r="AG42" s="166"/>
      <c r="AH42" s="167" t="s">
        <v>151</v>
      </c>
      <c r="AI42" s="165" t="s">
        <v>160</v>
      </c>
      <c r="AJ42" s="166" t="s">
        <v>161</v>
      </c>
      <c r="AK42" s="166"/>
      <c r="AL42" s="166" t="s">
        <v>151</v>
      </c>
      <c r="AM42" s="166" t="s">
        <v>151</v>
      </c>
      <c r="AN42" s="166" t="s">
        <v>209</v>
      </c>
      <c r="AO42" s="167"/>
      <c r="AP42" s="165" t="s">
        <v>160</v>
      </c>
      <c r="AQ42" s="166" t="s">
        <v>161</v>
      </c>
      <c r="AR42" s="166"/>
      <c r="AS42" s="166" t="s">
        <v>151</v>
      </c>
      <c r="AT42" s="166"/>
      <c r="AU42" s="166" t="s">
        <v>160</v>
      </c>
      <c r="AV42" s="167" t="s">
        <v>161</v>
      </c>
      <c r="AW42" s="165"/>
      <c r="AX42" s="166"/>
      <c r="AY42" s="166"/>
      <c r="AZ42" s="204"/>
      <c r="BA42" s="192"/>
      <c r="BB42" s="191"/>
      <c r="BC42" s="192"/>
      <c r="BD42" s="236"/>
      <c r="BE42" s="237"/>
      <c r="BF42" s="237"/>
      <c r="BG42" s="237"/>
      <c r="BH42" s="238"/>
    </row>
    <row r="43" spans="2:60" ht="20.25" customHeight="1" x14ac:dyDescent="0.4">
      <c r="B43" s="96">
        <f>B40+1</f>
        <v>8</v>
      </c>
      <c r="C43" s="220"/>
      <c r="D43" s="221"/>
      <c r="E43" s="222"/>
      <c r="F43" s="95" t="str">
        <f>C42</f>
        <v>介護従業者</v>
      </c>
      <c r="G43" s="97"/>
      <c r="H43" s="230"/>
      <c r="I43" s="208"/>
      <c r="J43" s="209"/>
      <c r="K43" s="209"/>
      <c r="L43" s="210"/>
      <c r="M43" s="198"/>
      <c r="N43" s="199"/>
      <c r="O43" s="200"/>
      <c r="P43" s="20" t="s">
        <v>72</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45">
        <f>IF($BC$3="４週",SUM(U43:AV43),IF($BC$3="暦月",SUM(U43:AY43),""))</f>
        <v>110</v>
      </c>
      <c r="BA43" s="246"/>
      <c r="BB43" s="247">
        <f>IF($BC$3="４週",AZ43/4,IF($BC$3="暦月",(AZ43/($BC$8/7)),""))</f>
        <v>27.5</v>
      </c>
      <c r="BC43" s="246"/>
      <c r="BD43" s="239"/>
      <c r="BE43" s="240"/>
      <c r="BF43" s="240"/>
      <c r="BG43" s="240"/>
      <c r="BH43" s="241"/>
    </row>
    <row r="44" spans="2:60" ht="20.25" customHeight="1" x14ac:dyDescent="0.4">
      <c r="B44" s="98"/>
      <c r="C44" s="223"/>
      <c r="D44" s="224"/>
      <c r="E44" s="225"/>
      <c r="F44" s="136"/>
      <c r="G44" s="99" t="str">
        <f>C42</f>
        <v>介護従業者</v>
      </c>
      <c r="H44" s="235"/>
      <c r="I44" s="211"/>
      <c r="J44" s="212"/>
      <c r="K44" s="212"/>
      <c r="L44" s="213"/>
      <c r="M44" s="201"/>
      <c r="N44" s="202"/>
      <c r="O44" s="203"/>
      <c r="P44" s="22" t="s">
        <v>73</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48">
        <f>IF($BC$3="４週",SUM(U44:AV44),IF($BC$3="暦月",SUM(U44:AY44),""))</f>
        <v>50</v>
      </c>
      <c r="BA44" s="249"/>
      <c r="BB44" s="250">
        <f>IF($BC$3="４週",AZ44/4,IF($BC$3="暦月",(AZ44/($BC$8/7)),""))</f>
        <v>12.5</v>
      </c>
      <c r="BC44" s="249"/>
      <c r="BD44" s="242"/>
      <c r="BE44" s="243"/>
      <c r="BF44" s="243"/>
      <c r="BG44" s="243"/>
      <c r="BH44" s="244"/>
    </row>
    <row r="45" spans="2:60" ht="20.25" customHeight="1" x14ac:dyDescent="0.4">
      <c r="B45" s="100"/>
      <c r="C45" s="217" t="s">
        <v>85</v>
      </c>
      <c r="D45" s="218"/>
      <c r="E45" s="219"/>
      <c r="F45" s="95"/>
      <c r="G45" s="97"/>
      <c r="H45" s="229" t="s">
        <v>105</v>
      </c>
      <c r="I45" s="205" t="s">
        <v>79</v>
      </c>
      <c r="J45" s="206"/>
      <c r="K45" s="206"/>
      <c r="L45" s="207"/>
      <c r="M45" s="195" t="s">
        <v>128</v>
      </c>
      <c r="N45" s="196"/>
      <c r="O45" s="197"/>
      <c r="P45" s="18" t="s">
        <v>18</v>
      </c>
      <c r="Q45" s="24"/>
      <c r="R45" s="24"/>
      <c r="S45" s="12"/>
      <c r="T45" s="48"/>
      <c r="U45" s="165" t="s">
        <v>161</v>
      </c>
      <c r="V45" s="166" t="s">
        <v>211</v>
      </c>
      <c r="W45" s="166" t="s">
        <v>153</v>
      </c>
      <c r="X45" s="166"/>
      <c r="Y45" s="166"/>
      <c r="Z45" s="166" t="s">
        <v>209</v>
      </c>
      <c r="AA45" s="167" t="s">
        <v>160</v>
      </c>
      <c r="AB45" s="165" t="s">
        <v>161</v>
      </c>
      <c r="AC45" s="166"/>
      <c r="AD45" s="166"/>
      <c r="AE45" s="166" t="s">
        <v>151</v>
      </c>
      <c r="AF45" s="166" t="s">
        <v>153</v>
      </c>
      <c r="AG45" s="166" t="s">
        <v>153</v>
      </c>
      <c r="AH45" s="167" t="s">
        <v>160</v>
      </c>
      <c r="AI45" s="165" t="s">
        <v>161</v>
      </c>
      <c r="AJ45" s="166" t="s">
        <v>153</v>
      </c>
      <c r="AK45" s="166"/>
      <c r="AL45" s="166" t="s">
        <v>152</v>
      </c>
      <c r="AM45" s="166" t="s">
        <v>160</v>
      </c>
      <c r="AN45" s="166" t="s">
        <v>161</v>
      </c>
      <c r="AO45" s="167"/>
      <c r="AP45" s="165"/>
      <c r="AQ45" s="166" t="s">
        <v>160</v>
      </c>
      <c r="AR45" s="166" t="s">
        <v>161</v>
      </c>
      <c r="AS45" s="166"/>
      <c r="AT45" s="166" t="s">
        <v>151</v>
      </c>
      <c r="AU45" s="166" t="s">
        <v>152</v>
      </c>
      <c r="AV45" s="167" t="s">
        <v>160</v>
      </c>
      <c r="AW45" s="165"/>
      <c r="AX45" s="166"/>
      <c r="AY45" s="166"/>
      <c r="AZ45" s="204"/>
      <c r="BA45" s="192"/>
      <c r="BB45" s="191"/>
      <c r="BC45" s="192"/>
      <c r="BD45" s="236"/>
      <c r="BE45" s="237"/>
      <c r="BF45" s="237"/>
      <c r="BG45" s="237"/>
      <c r="BH45" s="238"/>
    </row>
    <row r="46" spans="2:60" ht="20.25" customHeight="1" x14ac:dyDescent="0.4">
      <c r="B46" s="96">
        <f>B43+1</f>
        <v>9</v>
      </c>
      <c r="C46" s="220"/>
      <c r="D46" s="221"/>
      <c r="E46" s="222"/>
      <c r="F46" s="95" t="str">
        <f>C45</f>
        <v>介護従業者</v>
      </c>
      <c r="G46" s="97"/>
      <c r="H46" s="230"/>
      <c r="I46" s="208"/>
      <c r="J46" s="209"/>
      <c r="K46" s="209"/>
      <c r="L46" s="210"/>
      <c r="M46" s="198"/>
      <c r="N46" s="199"/>
      <c r="O46" s="200"/>
      <c r="P46" s="20" t="s">
        <v>72</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45">
        <f>IF($BC$3="４週",SUM(U46:AV46),IF($BC$3="暦月",SUM(U46:AY46),""))</f>
        <v>110</v>
      </c>
      <c r="BA46" s="246"/>
      <c r="BB46" s="247">
        <f>IF($BC$3="４週",AZ46/4,IF($BC$3="暦月",(AZ46/($BC$8/7)),""))</f>
        <v>27.5</v>
      </c>
      <c r="BC46" s="246"/>
      <c r="BD46" s="239"/>
      <c r="BE46" s="240"/>
      <c r="BF46" s="240"/>
      <c r="BG46" s="240"/>
      <c r="BH46" s="241"/>
    </row>
    <row r="47" spans="2:60" ht="20.25" customHeight="1" x14ac:dyDescent="0.4">
      <c r="B47" s="98"/>
      <c r="C47" s="223"/>
      <c r="D47" s="224"/>
      <c r="E47" s="225"/>
      <c r="F47" s="136"/>
      <c r="G47" s="99" t="str">
        <f>C45</f>
        <v>介護従業者</v>
      </c>
      <c r="H47" s="235"/>
      <c r="I47" s="211"/>
      <c r="J47" s="212"/>
      <c r="K47" s="212"/>
      <c r="L47" s="213"/>
      <c r="M47" s="201"/>
      <c r="N47" s="202"/>
      <c r="O47" s="203"/>
      <c r="P47" s="22" t="s">
        <v>73</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48">
        <f>IF($BC$3="４週",SUM(U47:AV47),IF($BC$3="暦月",SUM(U47:AY47),""))</f>
        <v>50</v>
      </c>
      <c r="BA47" s="249"/>
      <c r="BB47" s="250">
        <f>IF($BC$3="４週",AZ47/4,IF($BC$3="暦月",(AZ47/($BC$8/7)),""))</f>
        <v>12.5</v>
      </c>
      <c r="BC47" s="249"/>
      <c r="BD47" s="242"/>
      <c r="BE47" s="243"/>
      <c r="BF47" s="243"/>
      <c r="BG47" s="243"/>
      <c r="BH47" s="244"/>
    </row>
    <row r="48" spans="2:60" ht="20.25" customHeight="1" x14ac:dyDescent="0.4">
      <c r="B48" s="100"/>
      <c r="C48" s="217" t="s">
        <v>85</v>
      </c>
      <c r="D48" s="218"/>
      <c r="E48" s="219"/>
      <c r="F48" s="95"/>
      <c r="G48" s="97"/>
      <c r="H48" s="229" t="s">
        <v>120</v>
      </c>
      <c r="I48" s="205" t="s">
        <v>19</v>
      </c>
      <c r="J48" s="206"/>
      <c r="K48" s="206"/>
      <c r="L48" s="207"/>
      <c r="M48" s="195" t="s">
        <v>129</v>
      </c>
      <c r="N48" s="196"/>
      <c r="O48" s="197"/>
      <c r="P48" s="18" t="s">
        <v>18</v>
      </c>
      <c r="Q48" s="25"/>
      <c r="R48" s="25"/>
      <c r="S48" s="13"/>
      <c r="T48" s="51"/>
      <c r="U48" s="165"/>
      <c r="V48" s="166"/>
      <c r="W48" s="166"/>
      <c r="X48" s="166" t="s">
        <v>208</v>
      </c>
      <c r="Y48" s="166" t="s">
        <v>212</v>
      </c>
      <c r="Z48" s="166"/>
      <c r="AA48" s="167"/>
      <c r="AB48" s="165"/>
      <c r="AC48" s="166"/>
      <c r="AD48" s="166"/>
      <c r="AE48" s="166" t="s">
        <v>151</v>
      </c>
      <c r="AF48" s="166" t="s">
        <v>212</v>
      </c>
      <c r="AG48" s="166"/>
      <c r="AH48" s="167"/>
      <c r="AI48" s="165"/>
      <c r="AJ48" s="166"/>
      <c r="AK48" s="166"/>
      <c r="AL48" s="166" t="s">
        <v>151</v>
      </c>
      <c r="AM48" s="166" t="s">
        <v>212</v>
      </c>
      <c r="AN48" s="166"/>
      <c r="AO48" s="167"/>
      <c r="AP48" s="165"/>
      <c r="AQ48" s="166"/>
      <c r="AR48" s="166"/>
      <c r="AS48" s="166" t="s">
        <v>208</v>
      </c>
      <c r="AT48" s="166" t="s">
        <v>212</v>
      </c>
      <c r="AU48" s="166"/>
      <c r="AV48" s="167"/>
      <c r="AW48" s="165"/>
      <c r="AX48" s="166"/>
      <c r="AY48" s="166"/>
      <c r="AZ48" s="204"/>
      <c r="BA48" s="192"/>
      <c r="BB48" s="191"/>
      <c r="BC48" s="192"/>
      <c r="BD48" s="236"/>
      <c r="BE48" s="237"/>
      <c r="BF48" s="237"/>
      <c r="BG48" s="237"/>
      <c r="BH48" s="238"/>
    </row>
    <row r="49" spans="2:60" ht="20.25" customHeight="1" x14ac:dyDescent="0.4">
      <c r="B49" s="96">
        <f>B46+1</f>
        <v>10</v>
      </c>
      <c r="C49" s="220"/>
      <c r="D49" s="221"/>
      <c r="E49" s="222"/>
      <c r="F49" s="95" t="str">
        <f>C48</f>
        <v>介護従業者</v>
      </c>
      <c r="G49" s="97"/>
      <c r="H49" s="230"/>
      <c r="I49" s="208"/>
      <c r="J49" s="209"/>
      <c r="K49" s="209"/>
      <c r="L49" s="210"/>
      <c r="M49" s="198"/>
      <c r="N49" s="199"/>
      <c r="O49" s="200"/>
      <c r="P49" s="20" t="s">
        <v>72</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5.9999999999999982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5.9999999999999982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5.9999999999999982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5.9999999999999982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45">
        <f>IF($BC$3="４週",SUM(U49:AV49),IF($BC$3="暦月",SUM(U49:AY49),""))</f>
        <v>55.999999999999993</v>
      </c>
      <c r="BA49" s="246"/>
      <c r="BB49" s="247">
        <f>IF($BC$3="４週",AZ49/4,IF($BC$3="暦月",(AZ49/($BC$8/7)),""))</f>
        <v>13.999999999999998</v>
      </c>
      <c r="BC49" s="246"/>
      <c r="BD49" s="239"/>
      <c r="BE49" s="240"/>
      <c r="BF49" s="240"/>
      <c r="BG49" s="240"/>
      <c r="BH49" s="241"/>
    </row>
    <row r="50" spans="2:60" ht="20.25" customHeight="1" x14ac:dyDescent="0.4">
      <c r="B50" s="98"/>
      <c r="C50" s="223"/>
      <c r="D50" s="224"/>
      <c r="E50" s="225"/>
      <c r="F50" s="136"/>
      <c r="G50" s="99" t="str">
        <f>C48</f>
        <v>介護従業者</v>
      </c>
      <c r="H50" s="235"/>
      <c r="I50" s="211"/>
      <c r="J50" s="212"/>
      <c r="K50" s="212"/>
      <c r="L50" s="213"/>
      <c r="M50" s="201"/>
      <c r="N50" s="202"/>
      <c r="O50" s="203"/>
      <c r="P50" s="37" t="s">
        <v>73</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4">
      <c r="B51" s="100"/>
      <c r="C51" s="217" t="s">
        <v>85</v>
      </c>
      <c r="D51" s="218"/>
      <c r="E51" s="219"/>
      <c r="F51" s="95"/>
      <c r="G51" s="97"/>
      <c r="H51" s="229" t="s">
        <v>120</v>
      </c>
      <c r="I51" s="205" t="s">
        <v>19</v>
      </c>
      <c r="J51" s="206"/>
      <c r="K51" s="206"/>
      <c r="L51" s="207"/>
      <c r="M51" s="195" t="s">
        <v>130</v>
      </c>
      <c r="N51" s="196"/>
      <c r="O51" s="197"/>
      <c r="P51" s="18" t="s">
        <v>18</v>
      </c>
      <c r="Q51" s="25"/>
      <c r="R51" s="25"/>
      <c r="S51" s="13"/>
      <c r="T51" s="51"/>
      <c r="U51" s="165"/>
      <c r="V51" s="166"/>
      <c r="W51" s="166"/>
      <c r="X51" s="166" t="s">
        <v>212</v>
      </c>
      <c r="Y51" s="166"/>
      <c r="Z51" s="166"/>
      <c r="AA51" s="167" t="s">
        <v>157</v>
      </c>
      <c r="AB51" s="165"/>
      <c r="AC51" s="166"/>
      <c r="AD51" s="166"/>
      <c r="AE51" s="166" t="s">
        <v>157</v>
      </c>
      <c r="AF51" s="166"/>
      <c r="AG51" s="166"/>
      <c r="AH51" s="167" t="s">
        <v>157</v>
      </c>
      <c r="AI51" s="165"/>
      <c r="AJ51" s="166"/>
      <c r="AK51" s="166"/>
      <c r="AL51" s="166" t="s">
        <v>157</v>
      </c>
      <c r="AM51" s="166"/>
      <c r="AN51" s="166"/>
      <c r="AO51" s="167" t="s">
        <v>157</v>
      </c>
      <c r="AP51" s="165"/>
      <c r="AQ51" s="166"/>
      <c r="AR51" s="166"/>
      <c r="AS51" s="166" t="s">
        <v>157</v>
      </c>
      <c r="AT51" s="166"/>
      <c r="AU51" s="166"/>
      <c r="AV51" s="167" t="s">
        <v>157</v>
      </c>
      <c r="AW51" s="165"/>
      <c r="AX51" s="166"/>
      <c r="AY51" s="166"/>
      <c r="AZ51" s="204"/>
      <c r="BA51" s="192"/>
      <c r="BB51" s="191"/>
      <c r="BC51" s="192"/>
      <c r="BD51" s="236"/>
      <c r="BE51" s="237"/>
      <c r="BF51" s="237"/>
      <c r="BG51" s="237"/>
      <c r="BH51" s="238"/>
    </row>
    <row r="52" spans="2:60" ht="20.25" customHeight="1" x14ac:dyDescent="0.4">
      <c r="B52" s="96">
        <f>B49+1</f>
        <v>11</v>
      </c>
      <c r="C52" s="220"/>
      <c r="D52" s="221"/>
      <c r="E52" s="222"/>
      <c r="F52" s="95" t="str">
        <f>C51</f>
        <v>介護従業者</v>
      </c>
      <c r="G52" s="97"/>
      <c r="H52" s="230"/>
      <c r="I52" s="208"/>
      <c r="J52" s="209"/>
      <c r="K52" s="209"/>
      <c r="L52" s="210"/>
      <c r="M52" s="198"/>
      <c r="N52" s="199"/>
      <c r="O52" s="200"/>
      <c r="P52" s="20" t="s">
        <v>72</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t="str">
        <f>IF(Z51="","",VLOOKUP(Z51,'【記載例】シフト記号表（勤務時間帯）'!$D$6:$X$47,21,FALSE))</f>
        <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t="str">
        <f>IF(AG51="","",VLOOKUP(AG51,'【記載例】シフト記号表（勤務時間帯）'!$D$6:$X$47,21,FALSE))</f>
        <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t="str">
        <f>IF(AN51="","",VLOOKUP(AN51,'【記載例】シフト記号表（勤務時間帯）'!$D$6:$X$47,21,FALSE))</f>
        <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t="str">
        <f>IF(AU51="","",VLOOKUP(AU51,'【記載例】シフト記号表（勤務時間帯）'!$D$6:$X$47,21,FALSE))</f>
        <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45">
        <f>IF($BC$3="４週",SUM(U52:AV52),IF($BC$3="暦月",SUM(U52:AY52),""))</f>
        <v>47.999999999999993</v>
      </c>
      <c r="BA52" s="246"/>
      <c r="BB52" s="247">
        <f>IF($BC$3="４週",AZ52/4,IF($BC$3="暦月",(AZ52/($BC$8/7)),""))</f>
        <v>11.999999999999998</v>
      </c>
      <c r="BC52" s="246"/>
      <c r="BD52" s="239"/>
      <c r="BE52" s="240"/>
      <c r="BF52" s="240"/>
      <c r="BG52" s="240"/>
      <c r="BH52" s="241"/>
    </row>
    <row r="53" spans="2:60" ht="20.25" customHeight="1" x14ac:dyDescent="0.4">
      <c r="B53" s="98"/>
      <c r="C53" s="223"/>
      <c r="D53" s="224"/>
      <c r="E53" s="225"/>
      <c r="F53" s="136"/>
      <c r="G53" s="99" t="str">
        <f>C51</f>
        <v>介護従業者</v>
      </c>
      <c r="H53" s="235"/>
      <c r="I53" s="211"/>
      <c r="J53" s="212"/>
      <c r="K53" s="212"/>
      <c r="L53" s="213"/>
      <c r="M53" s="201"/>
      <c r="N53" s="202"/>
      <c r="O53" s="203"/>
      <c r="P53" s="37" t="s">
        <v>73</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4">
      <c r="B54" s="100"/>
      <c r="C54" s="217" t="s">
        <v>85</v>
      </c>
      <c r="D54" s="218"/>
      <c r="E54" s="219"/>
      <c r="F54" s="95"/>
      <c r="G54" s="97"/>
      <c r="H54" s="229" t="s">
        <v>120</v>
      </c>
      <c r="I54" s="205" t="s">
        <v>106</v>
      </c>
      <c r="J54" s="206"/>
      <c r="K54" s="206"/>
      <c r="L54" s="207"/>
      <c r="M54" s="195" t="s">
        <v>131</v>
      </c>
      <c r="N54" s="196"/>
      <c r="O54" s="197"/>
      <c r="P54" s="18" t="s">
        <v>18</v>
      </c>
      <c r="Q54" s="25"/>
      <c r="R54" s="25"/>
      <c r="S54" s="13"/>
      <c r="T54" s="51"/>
      <c r="U54" s="165"/>
      <c r="V54" s="166" t="s">
        <v>151</v>
      </c>
      <c r="W54" s="166"/>
      <c r="X54" s="166"/>
      <c r="Y54" s="166" t="s">
        <v>208</v>
      </c>
      <c r="Z54" s="166"/>
      <c r="AA54" s="167"/>
      <c r="AB54" s="165"/>
      <c r="AC54" s="166" t="s">
        <v>151</v>
      </c>
      <c r="AD54" s="166"/>
      <c r="AE54" s="166"/>
      <c r="AF54" s="166" t="s">
        <v>208</v>
      </c>
      <c r="AG54" s="166"/>
      <c r="AH54" s="167"/>
      <c r="AI54" s="165"/>
      <c r="AJ54" s="166" t="s">
        <v>151</v>
      </c>
      <c r="AK54" s="166"/>
      <c r="AL54" s="166"/>
      <c r="AM54" s="166" t="s">
        <v>151</v>
      </c>
      <c r="AN54" s="166"/>
      <c r="AO54" s="167"/>
      <c r="AP54" s="165"/>
      <c r="AQ54" s="166" t="s">
        <v>208</v>
      </c>
      <c r="AR54" s="166"/>
      <c r="AS54" s="166"/>
      <c r="AT54" s="166" t="s">
        <v>208</v>
      </c>
      <c r="AU54" s="166"/>
      <c r="AV54" s="167"/>
      <c r="AW54" s="165"/>
      <c r="AX54" s="166"/>
      <c r="AY54" s="166"/>
      <c r="AZ54" s="204"/>
      <c r="BA54" s="192"/>
      <c r="BB54" s="191"/>
      <c r="BC54" s="192"/>
      <c r="BD54" s="236"/>
      <c r="BE54" s="237"/>
      <c r="BF54" s="237"/>
      <c r="BG54" s="237"/>
      <c r="BH54" s="238"/>
    </row>
    <row r="55" spans="2:60" ht="20.25" customHeight="1" x14ac:dyDescent="0.4">
      <c r="B55" s="96">
        <f>B52+1</f>
        <v>12</v>
      </c>
      <c r="C55" s="220"/>
      <c r="D55" s="221"/>
      <c r="E55" s="222"/>
      <c r="F55" s="95" t="str">
        <f>C54</f>
        <v>介護従業者</v>
      </c>
      <c r="G55" s="97"/>
      <c r="H55" s="230"/>
      <c r="I55" s="208"/>
      <c r="J55" s="209"/>
      <c r="K55" s="209"/>
      <c r="L55" s="210"/>
      <c r="M55" s="198"/>
      <c r="N55" s="199"/>
      <c r="O55" s="200"/>
      <c r="P55" s="20" t="s">
        <v>72</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45">
        <f>IF($BC$3="４週",SUM(U55:AV55),IF($BC$3="暦月",SUM(U55:AY55),""))</f>
        <v>63.999999999999993</v>
      </c>
      <c r="BA55" s="246"/>
      <c r="BB55" s="247">
        <f>IF($BC$3="４週",AZ55/4,IF($BC$3="暦月",(AZ55/($BC$8/7)),""))</f>
        <v>15.999999999999998</v>
      </c>
      <c r="BC55" s="246"/>
      <c r="BD55" s="239"/>
      <c r="BE55" s="240"/>
      <c r="BF55" s="240"/>
      <c r="BG55" s="240"/>
      <c r="BH55" s="241"/>
    </row>
    <row r="56" spans="2:60" ht="20.25" customHeight="1" x14ac:dyDescent="0.4">
      <c r="B56" s="98"/>
      <c r="C56" s="223"/>
      <c r="D56" s="224"/>
      <c r="E56" s="225"/>
      <c r="F56" s="136"/>
      <c r="G56" s="99" t="str">
        <f>C54</f>
        <v>介護従業者</v>
      </c>
      <c r="H56" s="235"/>
      <c r="I56" s="211"/>
      <c r="J56" s="212"/>
      <c r="K56" s="212"/>
      <c r="L56" s="213"/>
      <c r="M56" s="201"/>
      <c r="N56" s="202"/>
      <c r="O56" s="203"/>
      <c r="P56" s="37" t="s">
        <v>73</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4">
      <c r="B57" s="100"/>
      <c r="C57" s="217" t="s">
        <v>85</v>
      </c>
      <c r="D57" s="218"/>
      <c r="E57" s="219"/>
      <c r="F57" s="95"/>
      <c r="G57" s="97"/>
      <c r="H57" s="229" t="s">
        <v>120</v>
      </c>
      <c r="I57" s="205" t="s">
        <v>106</v>
      </c>
      <c r="J57" s="206"/>
      <c r="K57" s="206"/>
      <c r="L57" s="207"/>
      <c r="M57" s="195" t="s">
        <v>132</v>
      </c>
      <c r="N57" s="196"/>
      <c r="O57" s="197"/>
      <c r="P57" s="18" t="s">
        <v>18</v>
      </c>
      <c r="Q57" s="25"/>
      <c r="R57" s="25"/>
      <c r="S57" s="13"/>
      <c r="T57" s="51"/>
      <c r="U57" s="165" t="s">
        <v>213</v>
      </c>
      <c r="V57" s="166"/>
      <c r="W57" s="166"/>
      <c r="X57" s="166"/>
      <c r="Y57" s="166"/>
      <c r="Z57" s="166" t="s">
        <v>156</v>
      </c>
      <c r="AA57" s="167"/>
      <c r="AB57" s="165" t="s">
        <v>213</v>
      </c>
      <c r="AC57" s="166"/>
      <c r="AD57" s="166"/>
      <c r="AE57" s="166"/>
      <c r="AF57" s="166"/>
      <c r="AG57" s="166" t="s">
        <v>156</v>
      </c>
      <c r="AH57" s="167"/>
      <c r="AI57" s="165" t="s">
        <v>213</v>
      </c>
      <c r="AJ57" s="166"/>
      <c r="AK57" s="166"/>
      <c r="AL57" s="166"/>
      <c r="AM57" s="166"/>
      <c r="AN57" s="166" t="s">
        <v>156</v>
      </c>
      <c r="AO57" s="167"/>
      <c r="AP57" s="165" t="s">
        <v>213</v>
      </c>
      <c r="AQ57" s="166"/>
      <c r="AR57" s="166"/>
      <c r="AS57" s="166"/>
      <c r="AT57" s="166"/>
      <c r="AU57" s="166" t="s">
        <v>156</v>
      </c>
      <c r="AV57" s="167"/>
      <c r="AW57" s="165"/>
      <c r="AX57" s="166"/>
      <c r="AY57" s="166"/>
      <c r="AZ57" s="204"/>
      <c r="BA57" s="192"/>
      <c r="BB57" s="191"/>
      <c r="BC57" s="192"/>
      <c r="BD57" s="236"/>
      <c r="BE57" s="237"/>
      <c r="BF57" s="237"/>
      <c r="BG57" s="237"/>
      <c r="BH57" s="238"/>
    </row>
    <row r="58" spans="2:60" ht="20.25" customHeight="1" x14ac:dyDescent="0.4">
      <c r="B58" s="96">
        <f>B55+1</f>
        <v>13</v>
      </c>
      <c r="C58" s="220"/>
      <c r="D58" s="221"/>
      <c r="E58" s="222"/>
      <c r="F58" s="95" t="str">
        <f>C57</f>
        <v>介護従業者</v>
      </c>
      <c r="G58" s="97"/>
      <c r="H58" s="230"/>
      <c r="I58" s="208"/>
      <c r="J58" s="209"/>
      <c r="K58" s="209"/>
      <c r="L58" s="210"/>
      <c r="M58" s="198"/>
      <c r="N58" s="199"/>
      <c r="O58" s="200"/>
      <c r="P58" s="20" t="s">
        <v>72</v>
      </c>
      <c r="Q58" s="21"/>
      <c r="R58" s="21"/>
      <c r="S58" s="16"/>
      <c r="T58" s="46"/>
      <c r="U58" s="159">
        <f>IF(U57="","",VLOOKUP(U57,'【記載例】シフト記号表（勤務時間帯）'!$D$6:$X$47,21,FALSE))</f>
        <v>6</v>
      </c>
      <c r="V58" s="160" t="str">
        <f>IF(V57="","",VLOOKUP(V57,'【記載例】シフト記号表（勤務時間帯）'!$D$6:$X$47,21,FALSE))</f>
        <v/>
      </c>
      <c r="W58" s="160" t="str">
        <f>IF(W57="","",VLOOKUP(W57,'【記載例】シフト記号表（勤務時間帯）'!$D$6:$X$47,21,FALSE))</f>
        <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t="str">
        <f>IF(AA57="","",VLOOKUP(AA57,'【記載例】シフト記号表（勤務時間帯）'!$D$6:$X$47,21,FALSE))</f>
        <v/>
      </c>
      <c r="AB58" s="159">
        <f>IF(AB57="","",VLOOKUP(AB57,'【記載例】シフト記号表（勤務時間帯）'!$D$6:$X$47,21,FALSE))</f>
        <v>6</v>
      </c>
      <c r="AC58" s="160" t="str">
        <f>IF(AC57="","",VLOOKUP(AC57,'【記載例】シフト記号表（勤務時間帯）'!$D$6:$X$47,21,FALSE))</f>
        <v/>
      </c>
      <c r="AD58" s="160" t="str">
        <f>IF(AD57="","",VLOOKUP(AD57,'【記載例】シフト記号表（勤務時間帯）'!$D$6:$X$47,21,FALSE))</f>
        <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t="str">
        <f>IF(AH57="","",VLOOKUP(AH57,'【記載例】シフト記号表（勤務時間帯）'!$D$6:$X$47,21,FALSE))</f>
        <v/>
      </c>
      <c r="AI58" s="159">
        <f>IF(AI57="","",VLOOKUP(AI57,'【記載例】シフト記号表（勤務時間帯）'!$D$6:$X$47,21,FALSE))</f>
        <v>6</v>
      </c>
      <c r="AJ58" s="160" t="str">
        <f>IF(AJ57="","",VLOOKUP(AJ57,'【記載例】シフト記号表（勤務時間帯）'!$D$6:$X$47,21,FALSE))</f>
        <v/>
      </c>
      <c r="AK58" s="160" t="str">
        <f>IF(AK57="","",VLOOKUP(AK57,'【記載例】シフト記号表（勤務時間帯）'!$D$6:$X$47,21,FALSE))</f>
        <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t="str">
        <f>IF(AO57="","",VLOOKUP(AO57,'【記載例】シフト記号表（勤務時間帯）'!$D$6:$X$47,21,FALSE))</f>
        <v/>
      </c>
      <c r="AP58" s="159">
        <f>IF(AP57="","",VLOOKUP(AP57,'【記載例】シフト記号表（勤務時間帯）'!$D$6:$X$47,21,FALSE))</f>
        <v>6</v>
      </c>
      <c r="AQ58" s="160" t="str">
        <f>IF(AQ57="","",VLOOKUP(AQ57,'【記載例】シフト記号表（勤務時間帯）'!$D$6:$X$47,21,FALSE))</f>
        <v/>
      </c>
      <c r="AR58" s="160" t="str">
        <f>IF(AR57="","",VLOOKUP(AR57,'【記載例】シフト記号表（勤務時間帯）'!$D$6:$X$47,21,FALSE))</f>
        <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t="str">
        <f>IF(AV57="","",VLOOKUP(AV57,'【記載例】シフト記号表（勤務時間帯）'!$D$6:$X$47,21,FALSE))</f>
        <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45">
        <f>IF($BC$3="４週",SUM(U58:AV58),IF($BC$3="暦月",SUM(U58:AY58),""))</f>
        <v>48</v>
      </c>
      <c r="BA58" s="246"/>
      <c r="BB58" s="247">
        <f>IF($BC$3="４週",AZ58/4,IF($BC$3="暦月",(AZ58/($BC$8/7)),""))</f>
        <v>12</v>
      </c>
      <c r="BC58" s="246"/>
      <c r="BD58" s="239"/>
      <c r="BE58" s="240"/>
      <c r="BF58" s="240"/>
      <c r="BG58" s="240"/>
      <c r="BH58" s="241"/>
    </row>
    <row r="59" spans="2:60" ht="20.25" customHeight="1" x14ac:dyDescent="0.4">
      <c r="B59" s="98"/>
      <c r="C59" s="223"/>
      <c r="D59" s="224"/>
      <c r="E59" s="225"/>
      <c r="F59" s="136"/>
      <c r="G59" s="99" t="str">
        <f>C57</f>
        <v>介護従業者</v>
      </c>
      <c r="H59" s="235"/>
      <c r="I59" s="211"/>
      <c r="J59" s="212"/>
      <c r="K59" s="212"/>
      <c r="L59" s="213"/>
      <c r="M59" s="201"/>
      <c r="N59" s="202"/>
      <c r="O59" s="203"/>
      <c r="P59" s="37" t="s">
        <v>73</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4">
      <c r="B60" s="100"/>
      <c r="C60" s="217" t="s">
        <v>85</v>
      </c>
      <c r="D60" s="218"/>
      <c r="E60" s="219"/>
      <c r="F60" s="95"/>
      <c r="G60" s="97"/>
      <c r="H60" s="229" t="s">
        <v>120</v>
      </c>
      <c r="I60" s="205" t="s">
        <v>106</v>
      </c>
      <c r="J60" s="206"/>
      <c r="K60" s="206"/>
      <c r="L60" s="207"/>
      <c r="M60" s="195" t="s">
        <v>133</v>
      </c>
      <c r="N60" s="196"/>
      <c r="O60" s="197"/>
      <c r="P60" s="18" t="s">
        <v>18</v>
      </c>
      <c r="Q60" s="25"/>
      <c r="R60" s="25"/>
      <c r="S60" s="13"/>
      <c r="T60" s="51"/>
      <c r="U60" s="165" t="s">
        <v>159</v>
      </c>
      <c r="V60" s="166" t="s">
        <v>159</v>
      </c>
      <c r="W60" s="166" t="s">
        <v>214</v>
      </c>
      <c r="X60" s="166"/>
      <c r="Y60" s="166"/>
      <c r="Z60" s="166"/>
      <c r="AA60" s="167" t="s">
        <v>159</v>
      </c>
      <c r="AB60" s="165" t="s">
        <v>214</v>
      </c>
      <c r="AC60" s="166" t="s">
        <v>159</v>
      </c>
      <c r="AD60" s="166" t="s">
        <v>159</v>
      </c>
      <c r="AE60" s="166"/>
      <c r="AF60" s="166"/>
      <c r="AG60" s="166"/>
      <c r="AH60" s="167" t="s">
        <v>214</v>
      </c>
      <c r="AI60" s="165" t="s">
        <v>159</v>
      </c>
      <c r="AJ60" s="166" t="s">
        <v>159</v>
      </c>
      <c r="AK60" s="166" t="s">
        <v>159</v>
      </c>
      <c r="AL60" s="166"/>
      <c r="AM60" s="166"/>
      <c r="AN60" s="166"/>
      <c r="AO60" s="167" t="s">
        <v>159</v>
      </c>
      <c r="AP60" s="165" t="s">
        <v>214</v>
      </c>
      <c r="AQ60" s="166" t="s">
        <v>159</v>
      </c>
      <c r="AR60" s="166" t="s">
        <v>159</v>
      </c>
      <c r="AS60" s="166"/>
      <c r="AT60" s="166"/>
      <c r="AU60" s="166"/>
      <c r="AV60" s="167" t="s">
        <v>159</v>
      </c>
      <c r="AW60" s="165"/>
      <c r="AX60" s="166"/>
      <c r="AY60" s="166"/>
      <c r="AZ60" s="204"/>
      <c r="BA60" s="192"/>
      <c r="BB60" s="191"/>
      <c r="BC60" s="192"/>
      <c r="BD60" s="236"/>
      <c r="BE60" s="237"/>
      <c r="BF60" s="237"/>
      <c r="BG60" s="237"/>
      <c r="BH60" s="238"/>
    </row>
    <row r="61" spans="2:60" ht="20.25" customHeight="1" x14ac:dyDescent="0.4">
      <c r="B61" s="96">
        <f>B58+1</f>
        <v>14</v>
      </c>
      <c r="C61" s="220"/>
      <c r="D61" s="221"/>
      <c r="E61" s="222"/>
      <c r="F61" s="95" t="str">
        <f>C60</f>
        <v>介護従業者</v>
      </c>
      <c r="G61" s="97"/>
      <c r="H61" s="230"/>
      <c r="I61" s="208"/>
      <c r="J61" s="209"/>
      <c r="K61" s="209"/>
      <c r="L61" s="210"/>
      <c r="M61" s="198"/>
      <c r="N61" s="199"/>
      <c r="O61" s="200"/>
      <c r="P61" s="20" t="s">
        <v>72</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45">
        <f>IF($BC$3="４週",SUM(U61:AV61),IF($BC$3="暦月",SUM(U61:AY61),""))</f>
        <v>64.000000000000014</v>
      </c>
      <c r="BA61" s="246"/>
      <c r="BB61" s="247">
        <f>IF($BC$3="４週",AZ61/4,IF($BC$3="暦月",(AZ61/($BC$8/7)),""))</f>
        <v>16.000000000000004</v>
      </c>
      <c r="BC61" s="246"/>
      <c r="BD61" s="239"/>
      <c r="BE61" s="240"/>
      <c r="BF61" s="240"/>
      <c r="BG61" s="240"/>
      <c r="BH61" s="241"/>
    </row>
    <row r="62" spans="2:60" ht="20.25" customHeight="1" x14ac:dyDescent="0.4">
      <c r="B62" s="98"/>
      <c r="C62" s="223"/>
      <c r="D62" s="224"/>
      <c r="E62" s="225"/>
      <c r="F62" s="136"/>
      <c r="G62" s="99" t="str">
        <f>C60</f>
        <v>介護従業者</v>
      </c>
      <c r="H62" s="235"/>
      <c r="I62" s="211"/>
      <c r="J62" s="212"/>
      <c r="K62" s="212"/>
      <c r="L62" s="213"/>
      <c r="M62" s="201"/>
      <c r="N62" s="202"/>
      <c r="O62" s="203"/>
      <c r="P62" s="37" t="s">
        <v>73</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4">
      <c r="B63" s="100"/>
      <c r="C63" s="217" t="s">
        <v>85</v>
      </c>
      <c r="D63" s="218"/>
      <c r="E63" s="219"/>
      <c r="F63" s="95"/>
      <c r="G63" s="97"/>
      <c r="H63" s="229" t="s">
        <v>120</v>
      </c>
      <c r="I63" s="205" t="s">
        <v>106</v>
      </c>
      <c r="J63" s="206"/>
      <c r="K63" s="206"/>
      <c r="L63" s="207"/>
      <c r="M63" s="195" t="s">
        <v>134</v>
      </c>
      <c r="N63" s="196"/>
      <c r="O63" s="197"/>
      <c r="P63" s="18" t="s">
        <v>18</v>
      </c>
      <c r="Q63" s="25"/>
      <c r="R63" s="25"/>
      <c r="S63" s="13"/>
      <c r="T63" s="51"/>
      <c r="U63" s="165" t="s">
        <v>215</v>
      </c>
      <c r="V63" s="166" t="s">
        <v>215</v>
      </c>
      <c r="W63" s="166" t="s">
        <v>158</v>
      </c>
      <c r="X63" s="166"/>
      <c r="Y63" s="166"/>
      <c r="Z63" s="166"/>
      <c r="AA63" s="167"/>
      <c r="AB63" s="165" t="s">
        <v>215</v>
      </c>
      <c r="AC63" s="166" t="s">
        <v>215</v>
      </c>
      <c r="AD63" s="166" t="s">
        <v>158</v>
      </c>
      <c r="AE63" s="166"/>
      <c r="AF63" s="166"/>
      <c r="AG63" s="166"/>
      <c r="AH63" s="167"/>
      <c r="AI63" s="165" t="s">
        <v>215</v>
      </c>
      <c r="AJ63" s="166" t="s">
        <v>158</v>
      </c>
      <c r="AK63" s="166" t="s">
        <v>158</v>
      </c>
      <c r="AL63" s="166"/>
      <c r="AM63" s="166"/>
      <c r="AN63" s="166"/>
      <c r="AO63" s="167"/>
      <c r="AP63" s="165" t="s">
        <v>215</v>
      </c>
      <c r="AQ63" s="166" t="s">
        <v>215</v>
      </c>
      <c r="AR63" s="166" t="s">
        <v>158</v>
      </c>
      <c r="AS63" s="166"/>
      <c r="AT63" s="166"/>
      <c r="AU63" s="166"/>
      <c r="AV63" s="167"/>
      <c r="AW63" s="165"/>
      <c r="AX63" s="166"/>
      <c r="AY63" s="166"/>
      <c r="AZ63" s="204"/>
      <c r="BA63" s="192"/>
      <c r="BB63" s="191"/>
      <c r="BC63" s="192"/>
      <c r="BD63" s="236"/>
      <c r="BE63" s="237"/>
      <c r="BF63" s="237"/>
      <c r="BG63" s="237"/>
      <c r="BH63" s="238"/>
    </row>
    <row r="64" spans="2:60" ht="20.25" customHeight="1" x14ac:dyDescent="0.4">
      <c r="B64" s="96">
        <f>B61+1</f>
        <v>15</v>
      </c>
      <c r="C64" s="220"/>
      <c r="D64" s="221"/>
      <c r="E64" s="222"/>
      <c r="F64" s="95" t="str">
        <f>C63</f>
        <v>介護従業者</v>
      </c>
      <c r="G64" s="97"/>
      <c r="H64" s="230"/>
      <c r="I64" s="208"/>
      <c r="J64" s="209"/>
      <c r="K64" s="209"/>
      <c r="L64" s="210"/>
      <c r="M64" s="198"/>
      <c r="N64" s="199"/>
      <c r="O64" s="200"/>
      <c r="P64" s="20" t="s">
        <v>72</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t="str">
        <f>IF(X63="","",VLOOKUP(X63,'【記載例】シフト記号表（勤務時間帯）'!$D$6:$X$47,21,FALSE))</f>
        <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t="str">
        <f>IF(AE63="","",VLOOKUP(AE63,'【記載例】シフト記号表（勤務時間帯）'!$D$6:$X$47,21,FALSE))</f>
        <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t="str">
        <f>IF(AL63="","",VLOOKUP(AL63,'【記載例】シフト記号表（勤務時間帯）'!$D$6:$X$47,21,FALSE))</f>
        <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t="str">
        <f>IF(AS63="","",VLOOKUP(AS63,'【記載例】シフト記号表（勤務時間帯）'!$D$6:$X$47,21,FALSE))</f>
        <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45">
        <f>IF($BC$3="４週",SUM(U64:AV64),IF($BC$3="暦月",SUM(U64:AY64),""))</f>
        <v>29.999999999999996</v>
      </c>
      <c r="BA64" s="246"/>
      <c r="BB64" s="247">
        <f>IF($BC$3="４週",AZ64/4,IF($BC$3="暦月",(AZ64/($BC$8/7)),""))</f>
        <v>7.4999999999999991</v>
      </c>
      <c r="BC64" s="246"/>
      <c r="BD64" s="239"/>
      <c r="BE64" s="240"/>
      <c r="BF64" s="240"/>
      <c r="BG64" s="240"/>
      <c r="BH64" s="241"/>
    </row>
    <row r="65" spans="2:60" ht="20.25" customHeight="1" x14ac:dyDescent="0.4">
      <c r="B65" s="98"/>
      <c r="C65" s="223"/>
      <c r="D65" s="224"/>
      <c r="E65" s="225"/>
      <c r="F65" s="136"/>
      <c r="G65" s="99" t="str">
        <f>C63</f>
        <v>介護従業者</v>
      </c>
      <c r="H65" s="235"/>
      <c r="I65" s="211"/>
      <c r="J65" s="212"/>
      <c r="K65" s="212"/>
      <c r="L65" s="213"/>
      <c r="M65" s="201"/>
      <c r="N65" s="202"/>
      <c r="O65" s="203"/>
      <c r="P65" s="37" t="s">
        <v>73</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4">
      <c r="B66" s="100"/>
      <c r="C66" s="217" t="s">
        <v>85</v>
      </c>
      <c r="D66" s="218"/>
      <c r="E66" s="219"/>
      <c r="F66" s="95"/>
      <c r="G66" s="97"/>
      <c r="H66" s="229" t="s">
        <v>120</v>
      </c>
      <c r="I66" s="205" t="s">
        <v>106</v>
      </c>
      <c r="J66" s="206"/>
      <c r="K66" s="206"/>
      <c r="L66" s="207"/>
      <c r="M66" s="195" t="s">
        <v>135</v>
      </c>
      <c r="N66" s="196"/>
      <c r="O66" s="197"/>
      <c r="P66" s="40" t="s">
        <v>18</v>
      </c>
      <c r="Q66" s="41"/>
      <c r="R66" s="41"/>
      <c r="S66" s="42"/>
      <c r="T66" s="53"/>
      <c r="U66" s="165"/>
      <c r="V66" s="166"/>
      <c r="W66" s="166" t="s">
        <v>164</v>
      </c>
      <c r="X66" s="166"/>
      <c r="Y66" s="166"/>
      <c r="Z66" s="166" t="s">
        <v>164</v>
      </c>
      <c r="AA66" s="167"/>
      <c r="AB66" s="165"/>
      <c r="AC66" s="166"/>
      <c r="AD66" s="166" t="s">
        <v>210</v>
      </c>
      <c r="AE66" s="166"/>
      <c r="AF66" s="166"/>
      <c r="AG66" s="166" t="s">
        <v>164</v>
      </c>
      <c r="AH66" s="167"/>
      <c r="AI66" s="165"/>
      <c r="AJ66" s="166"/>
      <c r="AK66" s="166" t="s">
        <v>210</v>
      </c>
      <c r="AL66" s="166"/>
      <c r="AM66" s="166"/>
      <c r="AN66" s="166" t="s">
        <v>164</v>
      </c>
      <c r="AO66" s="167"/>
      <c r="AP66" s="165"/>
      <c r="AQ66" s="166"/>
      <c r="AR66" s="166" t="s">
        <v>210</v>
      </c>
      <c r="AS66" s="166"/>
      <c r="AT66" s="166"/>
      <c r="AU66" s="166" t="s">
        <v>164</v>
      </c>
      <c r="AV66" s="167"/>
      <c r="AW66" s="165"/>
      <c r="AX66" s="166"/>
      <c r="AY66" s="166"/>
      <c r="AZ66" s="204"/>
      <c r="BA66" s="192"/>
      <c r="BB66" s="191"/>
      <c r="BC66" s="192"/>
      <c r="BD66" s="236"/>
      <c r="BE66" s="237"/>
      <c r="BF66" s="237"/>
      <c r="BG66" s="237"/>
      <c r="BH66" s="238"/>
    </row>
    <row r="67" spans="2:60" ht="20.25" customHeight="1" x14ac:dyDescent="0.4">
      <c r="B67" s="96">
        <f>B64+1</f>
        <v>16</v>
      </c>
      <c r="C67" s="220"/>
      <c r="D67" s="221"/>
      <c r="E67" s="222"/>
      <c r="F67" s="95" t="str">
        <f>C66</f>
        <v>介護従業者</v>
      </c>
      <c r="G67" s="97"/>
      <c r="H67" s="230"/>
      <c r="I67" s="208"/>
      <c r="J67" s="209"/>
      <c r="K67" s="209"/>
      <c r="L67" s="210"/>
      <c r="M67" s="198"/>
      <c r="N67" s="199"/>
      <c r="O67" s="200"/>
      <c r="P67" s="20" t="s">
        <v>72</v>
      </c>
      <c r="Q67" s="21"/>
      <c r="R67" s="21"/>
      <c r="S67" s="16"/>
      <c r="T67" s="46"/>
      <c r="U67" s="159" t="str">
        <f>IF(U66="","",VLOOKUP(U66,'【記載例】シフト記号表（勤務時間帯）'!$D$6:$X$47,21,FALSE))</f>
        <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t="str">
        <f>IF(AB66="","",VLOOKUP(AB66,'【記載例】シフト記号表（勤務時間帯）'!$D$6:$X$47,21,FALSE))</f>
        <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t="str">
        <f>IF(AI66="","",VLOOKUP(AI66,'【記載例】シフト記号表（勤務時間帯）'!$D$6:$X$47,21,FALSE))</f>
        <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t="str">
        <f>IF(AP66="","",VLOOKUP(AP66,'【記載例】シフト記号表（勤務時間帯）'!$D$6:$X$47,21,FALSE))</f>
        <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45">
        <f>IF($BC$3="４週",SUM(U67:AV67),IF($BC$3="暦月",SUM(U67:AY67),""))</f>
        <v>48</v>
      </c>
      <c r="BA67" s="246"/>
      <c r="BB67" s="247">
        <f>IF($BC$3="４週",AZ67/4,IF($BC$3="暦月",(AZ67/($BC$8/7)),""))</f>
        <v>12</v>
      </c>
      <c r="BC67" s="246"/>
      <c r="BD67" s="239"/>
      <c r="BE67" s="240"/>
      <c r="BF67" s="240"/>
      <c r="BG67" s="240"/>
      <c r="BH67" s="241"/>
    </row>
    <row r="68" spans="2:60" ht="20.25" customHeight="1" thickBot="1" x14ac:dyDescent="0.45">
      <c r="B68" s="96"/>
      <c r="C68" s="226"/>
      <c r="D68" s="227"/>
      <c r="E68" s="228"/>
      <c r="F68" s="138"/>
      <c r="G68" s="102" t="str">
        <f>C66</f>
        <v>介護従業者</v>
      </c>
      <c r="H68" s="231"/>
      <c r="I68" s="214"/>
      <c r="J68" s="215"/>
      <c r="K68" s="215"/>
      <c r="L68" s="216"/>
      <c r="M68" s="232"/>
      <c r="N68" s="233"/>
      <c r="O68" s="234"/>
      <c r="P68" s="54" t="s">
        <v>73</v>
      </c>
      <c r="Q68" s="27"/>
      <c r="R68" s="27"/>
      <c r="S68" s="55"/>
      <c r="T68" s="56"/>
      <c r="U68" s="162" t="str">
        <f>IF(U66="","",VLOOKUP(U66,'【記載例】シフト記号表（勤務時間帯）'!$D$6:$Z$47,23,FALSE))</f>
        <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48">
        <f>IF($BC$3="４週",SUM(U68:AV68),IF($BC$3="暦月",SUM(U68:AY68),""))</f>
        <v>0</v>
      </c>
      <c r="BA68" s="249"/>
      <c r="BB68" s="250">
        <f>IF($BC$3="４週",AZ68/4,IF($BC$3="暦月",(AZ68/($BC$8/7)),""))</f>
        <v>0</v>
      </c>
      <c r="BC68" s="249"/>
      <c r="BD68" s="239"/>
      <c r="BE68" s="240"/>
      <c r="BF68" s="240"/>
      <c r="BG68" s="240"/>
      <c r="BH68" s="241"/>
    </row>
    <row r="69" spans="2:60" ht="20.25" customHeight="1" x14ac:dyDescent="0.4">
      <c r="B69" s="277" t="s">
        <v>228</v>
      </c>
      <c r="C69" s="278"/>
      <c r="D69" s="278"/>
      <c r="E69" s="278"/>
      <c r="F69" s="278"/>
      <c r="G69" s="278"/>
      <c r="H69" s="278"/>
      <c r="I69" s="278"/>
      <c r="J69" s="278"/>
      <c r="K69" s="278"/>
      <c r="L69" s="278"/>
      <c r="M69" s="278"/>
      <c r="N69" s="278"/>
      <c r="O69" s="278"/>
      <c r="P69" s="278"/>
      <c r="Q69" s="278"/>
      <c r="R69" s="278"/>
      <c r="S69" s="278"/>
      <c r="T69" s="279"/>
      <c r="U69" s="168">
        <v>10</v>
      </c>
      <c r="V69" s="169">
        <v>11</v>
      </c>
      <c r="W69" s="169">
        <v>12</v>
      </c>
      <c r="X69" s="169">
        <v>13</v>
      </c>
      <c r="Y69" s="169">
        <v>14</v>
      </c>
      <c r="Z69" s="169">
        <v>15</v>
      </c>
      <c r="AA69" s="170">
        <v>16</v>
      </c>
      <c r="AB69" s="168">
        <v>10</v>
      </c>
      <c r="AC69" s="169">
        <v>11</v>
      </c>
      <c r="AD69" s="169">
        <v>12</v>
      </c>
      <c r="AE69" s="169">
        <v>13</v>
      </c>
      <c r="AF69" s="169">
        <v>14</v>
      </c>
      <c r="AG69" s="169">
        <v>15</v>
      </c>
      <c r="AH69" s="170">
        <v>16</v>
      </c>
      <c r="AI69" s="168">
        <v>10</v>
      </c>
      <c r="AJ69" s="169">
        <v>11</v>
      </c>
      <c r="AK69" s="169">
        <v>12</v>
      </c>
      <c r="AL69" s="169">
        <v>13</v>
      </c>
      <c r="AM69" s="169">
        <v>14</v>
      </c>
      <c r="AN69" s="169">
        <v>15</v>
      </c>
      <c r="AO69" s="170">
        <v>16</v>
      </c>
      <c r="AP69" s="168">
        <v>10</v>
      </c>
      <c r="AQ69" s="169">
        <v>11</v>
      </c>
      <c r="AR69" s="169">
        <v>12</v>
      </c>
      <c r="AS69" s="169">
        <v>13</v>
      </c>
      <c r="AT69" s="169">
        <v>14</v>
      </c>
      <c r="AU69" s="169">
        <v>15</v>
      </c>
      <c r="AV69" s="170">
        <v>16</v>
      </c>
      <c r="AW69" s="171"/>
      <c r="AX69" s="169"/>
      <c r="AY69" s="172"/>
      <c r="AZ69" s="259"/>
      <c r="BA69" s="260"/>
      <c r="BB69" s="265"/>
      <c r="BC69" s="266"/>
      <c r="BD69" s="266"/>
      <c r="BE69" s="266"/>
      <c r="BF69" s="266"/>
      <c r="BG69" s="266"/>
      <c r="BH69" s="267"/>
    </row>
    <row r="70" spans="2:60" ht="20.25" customHeight="1" x14ac:dyDescent="0.4">
      <c r="B70" s="280" t="s">
        <v>229</v>
      </c>
      <c r="C70" s="281"/>
      <c r="D70" s="281"/>
      <c r="E70" s="281"/>
      <c r="F70" s="281"/>
      <c r="G70" s="281"/>
      <c r="H70" s="281"/>
      <c r="I70" s="281"/>
      <c r="J70" s="281"/>
      <c r="K70" s="281"/>
      <c r="L70" s="281"/>
      <c r="M70" s="281"/>
      <c r="N70" s="281"/>
      <c r="O70" s="281"/>
      <c r="P70" s="281"/>
      <c r="Q70" s="281"/>
      <c r="R70" s="281"/>
      <c r="S70" s="281"/>
      <c r="T70" s="282"/>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61"/>
      <c r="BA70" s="262"/>
      <c r="BB70" s="268"/>
      <c r="BC70" s="269"/>
      <c r="BD70" s="269"/>
      <c r="BE70" s="269"/>
      <c r="BF70" s="269"/>
      <c r="BG70" s="269"/>
      <c r="BH70" s="270"/>
    </row>
    <row r="71" spans="2:60" ht="20.25" customHeight="1" x14ac:dyDescent="0.4">
      <c r="B71" s="280" t="s">
        <v>230</v>
      </c>
      <c r="C71" s="281"/>
      <c r="D71" s="281"/>
      <c r="E71" s="281"/>
      <c r="F71" s="281"/>
      <c r="G71" s="281"/>
      <c r="H71" s="281"/>
      <c r="I71" s="281"/>
      <c r="J71" s="281"/>
      <c r="K71" s="281"/>
      <c r="L71" s="281"/>
      <c r="M71" s="281"/>
      <c r="N71" s="281"/>
      <c r="O71" s="281"/>
      <c r="P71" s="281"/>
      <c r="Q71" s="281"/>
      <c r="R71" s="281"/>
      <c r="S71" s="281"/>
      <c r="T71" s="282"/>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63"/>
      <c r="BA71" s="264"/>
      <c r="BB71" s="268"/>
      <c r="BC71" s="269"/>
      <c r="BD71" s="269"/>
      <c r="BE71" s="269"/>
      <c r="BF71" s="269"/>
      <c r="BG71" s="269"/>
      <c r="BH71" s="270"/>
    </row>
    <row r="72" spans="2:60" ht="20.25" customHeight="1" x14ac:dyDescent="0.4">
      <c r="B72" s="280" t="s">
        <v>231</v>
      </c>
      <c r="C72" s="281"/>
      <c r="D72" s="281"/>
      <c r="E72" s="281"/>
      <c r="F72" s="281"/>
      <c r="G72" s="281"/>
      <c r="H72" s="281"/>
      <c r="I72" s="281"/>
      <c r="J72" s="281"/>
      <c r="K72" s="281"/>
      <c r="L72" s="281"/>
      <c r="M72" s="281"/>
      <c r="N72" s="281"/>
      <c r="O72" s="281"/>
      <c r="P72" s="281"/>
      <c r="Q72" s="281"/>
      <c r="R72" s="281"/>
      <c r="S72" s="281"/>
      <c r="T72" s="282"/>
      <c r="U72" s="180">
        <f t="shared" ref="U72:AY72" si="1">IF(SUMIF($F$21:$F$68,"介護従業者",U21:U68)=0,"",SUMIF($F$21:$F$68,"介護従業者",U21:U68))</f>
        <v>42.5</v>
      </c>
      <c r="V72" s="181">
        <f t="shared" si="1"/>
        <v>44.499999999999993</v>
      </c>
      <c r="W72" s="181">
        <f t="shared" si="1"/>
        <v>42.5</v>
      </c>
      <c r="X72" s="181">
        <f t="shared" si="1"/>
        <v>43.999999999999993</v>
      </c>
      <c r="Y72" s="181">
        <f t="shared" si="1"/>
        <v>44</v>
      </c>
      <c r="Z72" s="181">
        <f t="shared" si="1"/>
        <v>42</v>
      </c>
      <c r="AA72" s="182">
        <f t="shared" si="1"/>
        <v>40</v>
      </c>
      <c r="AB72" s="180">
        <f t="shared" si="1"/>
        <v>42.5</v>
      </c>
      <c r="AC72" s="181">
        <f t="shared" si="1"/>
        <v>44.5</v>
      </c>
      <c r="AD72" s="181">
        <f t="shared" si="1"/>
        <v>42.5</v>
      </c>
      <c r="AE72" s="181">
        <f t="shared" si="1"/>
        <v>44</v>
      </c>
      <c r="AF72" s="181">
        <f t="shared" si="1"/>
        <v>44</v>
      </c>
      <c r="AG72" s="181">
        <f t="shared" si="1"/>
        <v>42</v>
      </c>
      <c r="AH72" s="182">
        <f t="shared" si="1"/>
        <v>40</v>
      </c>
      <c r="AI72" s="180">
        <f t="shared" si="1"/>
        <v>42.5</v>
      </c>
      <c r="AJ72" s="181">
        <f t="shared" si="1"/>
        <v>44.5</v>
      </c>
      <c r="AK72" s="181">
        <f t="shared" si="1"/>
        <v>42.5</v>
      </c>
      <c r="AL72" s="181">
        <f t="shared" si="1"/>
        <v>44</v>
      </c>
      <c r="AM72" s="181">
        <f t="shared" si="1"/>
        <v>44</v>
      </c>
      <c r="AN72" s="181">
        <f t="shared" si="1"/>
        <v>42</v>
      </c>
      <c r="AO72" s="182">
        <f t="shared" si="1"/>
        <v>40</v>
      </c>
      <c r="AP72" s="180">
        <f t="shared" si="1"/>
        <v>42.5</v>
      </c>
      <c r="AQ72" s="181">
        <f t="shared" si="1"/>
        <v>44.5</v>
      </c>
      <c r="AR72" s="181">
        <f t="shared" si="1"/>
        <v>42.5</v>
      </c>
      <c r="AS72" s="181">
        <f t="shared" si="1"/>
        <v>44</v>
      </c>
      <c r="AT72" s="181">
        <f t="shared" si="1"/>
        <v>44</v>
      </c>
      <c r="AU72" s="181">
        <f t="shared" si="1"/>
        <v>42</v>
      </c>
      <c r="AV72" s="182">
        <f t="shared" si="1"/>
        <v>39.999999999999993</v>
      </c>
      <c r="AW72" s="180" t="str">
        <f t="shared" si="1"/>
        <v/>
      </c>
      <c r="AX72" s="181" t="str">
        <f t="shared" si="1"/>
        <v/>
      </c>
      <c r="AY72" s="181" t="str">
        <f t="shared" si="1"/>
        <v/>
      </c>
      <c r="AZ72" s="283">
        <f>IF($BC$3="４週",SUM(U72:AV72),IF($BC$3="暦月",SUM(U72:AY72),""))</f>
        <v>1198</v>
      </c>
      <c r="BA72" s="284"/>
      <c r="BB72" s="268"/>
      <c r="BC72" s="269"/>
      <c r="BD72" s="269"/>
      <c r="BE72" s="269"/>
      <c r="BF72" s="269"/>
      <c r="BG72" s="269"/>
      <c r="BH72" s="270"/>
    </row>
    <row r="73" spans="2:60" ht="20.25" customHeight="1" thickBot="1" x14ac:dyDescent="0.45">
      <c r="B73" s="274" t="s">
        <v>232</v>
      </c>
      <c r="C73" s="275"/>
      <c r="D73" s="275"/>
      <c r="E73" s="275"/>
      <c r="F73" s="275"/>
      <c r="G73" s="275"/>
      <c r="H73" s="275"/>
      <c r="I73" s="275"/>
      <c r="J73" s="275"/>
      <c r="K73" s="275"/>
      <c r="L73" s="275"/>
      <c r="M73" s="275"/>
      <c r="N73" s="275"/>
      <c r="O73" s="275"/>
      <c r="P73" s="275"/>
      <c r="Q73" s="275"/>
      <c r="R73" s="275"/>
      <c r="S73" s="275"/>
      <c r="T73" s="276"/>
      <c r="U73" s="183">
        <f t="shared" ref="U73:AY73" si="2">IF(SUMIF($G$21:$G$68,"介護従業者",U21:U68)=0,"",SUMIF($G$21:$G$68,"介護従業者",U21:U68))</f>
        <v>10</v>
      </c>
      <c r="V73" s="184">
        <f t="shared" si="2"/>
        <v>10</v>
      </c>
      <c r="W73" s="184">
        <f t="shared" si="2"/>
        <v>10</v>
      </c>
      <c r="X73" s="184">
        <f t="shared" si="2"/>
        <v>10</v>
      </c>
      <c r="Y73" s="184">
        <f t="shared" si="2"/>
        <v>10</v>
      </c>
      <c r="Z73" s="184">
        <f t="shared" si="2"/>
        <v>10</v>
      </c>
      <c r="AA73" s="185">
        <f t="shared" si="2"/>
        <v>10</v>
      </c>
      <c r="AB73" s="186">
        <f t="shared" si="2"/>
        <v>10</v>
      </c>
      <c r="AC73" s="184">
        <f t="shared" si="2"/>
        <v>10</v>
      </c>
      <c r="AD73" s="184">
        <f t="shared" si="2"/>
        <v>10</v>
      </c>
      <c r="AE73" s="184">
        <f t="shared" si="2"/>
        <v>10</v>
      </c>
      <c r="AF73" s="184">
        <f t="shared" si="2"/>
        <v>10</v>
      </c>
      <c r="AG73" s="184">
        <f t="shared" si="2"/>
        <v>10</v>
      </c>
      <c r="AH73" s="185">
        <f t="shared" si="2"/>
        <v>10</v>
      </c>
      <c r="AI73" s="186">
        <f t="shared" si="2"/>
        <v>10</v>
      </c>
      <c r="AJ73" s="184">
        <f t="shared" si="2"/>
        <v>10</v>
      </c>
      <c r="AK73" s="184">
        <f t="shared" si="2"/>
        <v>10</v>
      </c>
      <c r="AL73" s="184">
        <f t="shared" si="2"/>
        <v>10</v>
      </c>
      <c r="AM73" s="184">
        <f t="shared" si="2"/>
        <v>10</v>
      </c>
      <c r="AN73" s="184">
        <f t="shared" si="2"/>
        <v>10</v>
      </c>
      <c r="AO73" s="185">
        <f t="shared" si="2"/>
        <v>10</v>
      </c>
      <c r="AP73" s="186">
        <f t="shared" si="2"/>
        <v>10</v>
      </c>
      <c r="AQ73" s="184">
        <f t="shared" si="2"/>
        <v>10</v>
      </c>
      <c r="AR73" s="184">
        <f t="shared" si="2"/>
        <v>10</v>
      </c>
      <c r="AS73" s="184">
        <f t="shared" si="2"/>
        <v>10</v>
      </c>
      <c r="AT73" s="184">
        <f t="shared" si="2"/>
        <v>10</v>
      </c>
      <c r="AU73" s="184">
        <f t="shared" si="2"/>
        <v>10</v>
      </c>
      <c r="AV73" s="185">
        <f t="shared" si="2"/>
        <v>10</v>
      </c>
      <c r="AW73" s="186" t="str">
        <f t="shared" si="2"/>
        <v/>
      </c>
      <c r="AX73" s="184" t="str">
        <f t="shared" si="2"/>
        <v/>
      </c>
      <c r="AY73" s="187" t="str">
        <f t="shared" si="2"/>
        <v/>
      </c>
      <c r="AZ73" s="257">
        <f>IF($BC$3="４週",SUM(U73:AV73),IF($BC$3="暦月",SUM(U73:AY73),""))</f>
        <v>280</v>
      </c>
      <c r="BA73" s="258"/>
      <c r="BB73" s="271"/>
      <c r="BC73" s="272"/>
      <c r="BD73" s="272"/>
      <c r="BE73" s="272"/>
      <c r="BF73" s="272"/>
      <c r="BG73" s="272"/>
      <c r="BH73" s="273"/>
    </row>
    <row r="74" spans="2:60" s="25" customFormat="1" ht="20.25" customHeight="1" x14ac:dyDescent="0.4">
      <c r="C74" s="13"/>
      <c r="D74" s="13"/>
      <c r="E74" s="13"/>
      <c r="F74" s="13"/>
      <c r="G74" s="13"/>
      <c r="BH74" s="43"/>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3:57" x14ac:dyDescent="0.4">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11"/>
      <c r="D130" s="11"/>
      <c r="E130" s="11"/>
      <c r="F130" s="11"/>
      <c r="G130" s="11"/>
      <c r="H130" s="11"/>
      <c r="I130" s="3"/>
      <c r="J130" s="3"/>
    </row>
    <row r="131" spans="3:57" x14ac:dyDescent="0.4">
      <c r="C131" s="11"/>
      <c r="D131" s="11"/>
      <c r="E131" s="11"/>
      <c r="F131" s="11"/>
      <c r="G131" s="11"/>
      <c r="H131" s="11"/>
      <c r="I131" s="3"/>
      <c r="J131" s="3"/>
    </row>
    <row r="132" spans="3:57" x14ac:dyDescent="0.4">
      <c r="C132" s="3"/>
      <c r="D132" s="3"/>
      <c r="E132" s="3"/>
      <c r="F132" s="3"/>
      <c r="G132" s="3"/>
      <c r="H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3">
    <cfRule type="expression" dxfId="150" priority="177">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32</v>
      </c>
    </row>
    <row r="2" spans="2:28" x14ac:dyDescent="0.4">
      <c r="B2" s="114" t="s">
        <v>33</v>
      </c>
      <c r="F2" s="115"/>
      <c r="J2" s="116"/>
    </row>
    <row r="3" spans="2:28" x14ac:dyDescent="0.4">
      <c r="B3" s="115" t="s">
        <v>139</v>
      </c>
      <c r="F3" s="116" t="s">
        <v>140</v>
      </c>
      <c r="J3" s="116"/>
    </row>
    <row r="4" spans="2:28" x14ac:dyDescent="0.4">
      <c r="B4" s="114"/>
      <c r="F4" s="343" t="s">
        <v>34</v>
      </c>
      <c r="G4" s="343"/>
      <c r="H4" s="343"/>
      <c r="I4" s="343"/>
      <c r="J4" s="343"/>
      <c r="K4" s="343"/>
      <c r="L4" s="343"/>
      <c r="N4" s="343" t="s">
        <v>65</v>
      </c>
      <c r="O4" s="343"/>
      <c r="P4" s="343"/>
      <c r="R4" s="343" t="s">
        <v>64</v>
      </c>
      <c r="S4" s="343"/>
      <c r="T4" s="343"/>
      <c r="U4" s="343"/>
      <c r="V4" s="343"/>
      <c r="W4" s="343"/>
      <c r="X4" s="343"/>
      <c r="Z4" s="129" t="s">
        <v>74</v>
      </c>
      <c r="AB4" s="343" t="s">
        <v>171</v>
      </c>
    </row>
    <row r="5" spans="2:28" x14ac:dyDescent="0.4">
      <c r="B5" s="112" t="s">
        <v>20</v>
      </c>
      <c r="C5" s="112" t="s">
        <v>4</v>
      </c>
      <c r="F5" s="112" t="s">
        <v>167</v>
      </c>
      <c r="G5" s="112"/>
      <c r="H5" s="112" t="s">
        <v>168</v>
      </c>
      <c r="J5" s="112" t="s">
        <v>35</v>
      </c>
      <c r="L5" s="112" t="s">
        <v>34</v>
      </c>
      <c r="N5" s="112" t="s">
        <v>169</v>
      </c>
      <c r="P5" s="112" t="s">
        <v>170</v>
      </c>
      <c r="R5" s="112" t="s">
        <v>169</v>
      </c>
      <c r="T5" s="112" t="s">
        <v>170</v>
      </c>
      <c r="V5" s="112" t="s">
        <v>35</v>
      </c>
      <c r="X5" s="112" t="s">
        <v>34</v>
      </c>
      <c r="Z5" s="130" t="s">
        <v>75</v>
      </c>
      <c r="AB5" s="343"/>
    </row>
    <row r="6" spans="2:28" x14ac:dyDescent="0.4">
      <c r="B6" s="117">
        <v>1</v>
      </c>
      <c r="C6" s="118" t="s">
        <v>38</v>
      </c>
      <c r="D6" s="132" t="str">
        <f>C6</f>
        <v>a</v>
      </c>
      <c r="E6" s="117" t="s">
        <v>16</v>
      </c>
      <c r="F6" s="119">
        <v>0.29166666666666669</v>
      </c>
      <c r="G6" s="117" t="s">
        <v>17</v>
      </c>
      <c r="H6" s="119">
        <v>0.66666666666666663</v>
      </c>
      <c r="I6" s="120" t="s">
        <v>37</v>
      </c>
      <c r="J6" s="119">
        <v>4.1666666666666664E-2</v>
      </c>
      <c r="K6" s="121" t="s">
        <v>2</v>
      </c>
      <c r="L6" s="124">
        <f>IF(OR(F6="",H6=""),"",(H6+IF(F6&gt;H6,1,0)-F6-J6)*24)</f>
        <v>7.9999999999999982</v>
      </c>
      <c r="N6" s="122">
        <f>【記載例】認知症対応型共同生活介護!$BB$13</f>
        <v>0.29166666666666669</v>
      </c>
      <c r="O6" s="112" t="s">
        <v>17</v>
      </c>
      <c r="P6" s="122">
        <f>【記載例】認知症対応型共同生活介護!$BF$13</f>
        <v>0.83333333333333337</v>
      </c>
      <c r="R6" s="125">
        <f t="shared" ref="R6:R8" si="0">IF(F6="","",IF(F6&lt;N6,N6,IF(F6&gt;=P6,"",F6)))</f>
        <v>0.29166666666666669</v>
      </c>
      <c r="S6" s="112" t="s">
        <v>17</v>
      </c>
      <c r="T6" s="125">
        <f t="shared" ref="T6:T8" si="1">IF(H6="","",IF(H6&gt;F6,IF(H6&lt;P6,H6,P6),P6))</f>
        <v>0.66666666666666663</v>
      </c>
      <c r="U6" s="123" t="s">
        <v>37</v>
      </c>
      <c r="V6" s="119">
        <v>4.1666666666666664E-2</v>
      </c>
      <c r="W6" s="113" t="s">
        <v>2</v>
      </c>
      <c r="X6" s="124">
        <f>IF(R6="","",IF((T6+IF(R6&gt;T6,1,0)-R6-V6)*24=0,"",(T6+IF(R6&gt;T6,1,0)-R6-V6)*24))</f>
        <v>7.9999999999999982</v>
      </c>
      <c r="Z6" s="124" t="str">
        <f>IF(X6="",L6,IF(OR(L6-X6=0,L6-X6&lt;0),"-",L6-X6))</f>
        <v>-</v>
      </c>
      <c r="AB6" s="131"/>
    </row>
    <row r="7" spans="2:28" x14ac:dyDescent="0.4">
      <c r="B7" s="117">
        <v>2</v>
      </c>
      <c r="C7" s="118" t="s">
        <v>39</v>
      </c>
      <c r="D7" s="132" t="str">
        <f t="shared" ref="D7:D38" si="2">C7</f>
        <v>b</v>
      </c>
      <c r="E7" s="117" t="s">
        <v>16</v>
      </c>
      <c r="F7" s="119">
        <v>0.45833333333333331</v>
      </c>
      <c r="G7" s="117" t="s">
        <v>17</v>
      </c>
      <c r="H7" s="119">
        <v>0.83333333333333337</v>
      </c>
      <c r="I7" s="120" t="s">
        <v>37</v>
      </c>
      <c r="J7" s="119">
        <v>4.1666666666666664E-2</v>
      </c>
      <c r="K7" s="121" t="s">
        <v>2</v>
      </c>
      <c r="L7" s="124">
        <f>IF(OR(F7="",H7=""),"",(H7+IF(F7&gt;H7,1,0)-F7-J7)*24)</f>
        <v>8</v>
      </c>
      <c r="N7" s="122">
        <f>【記載例】認知症対応型共同生活介護!$BB$13</f>
        <v>0.29166666666666669</v>
      </c>
      <c r="O7" s="112" t="s">
        <v>17</v>
      </c>
      <c r="P7" s="122">
        <f>【記載例】認知症対応型共同生活介護!$BF$13</f>
        <v>0.83333333333333337</v>
      </c>
      <c r="R7" s="125">
        <f t="shared" si="0"/>
        <v>0.45833333333333331</v>
      </c>
      <c r="S7" s="112" t="s">
        <v>17</v>
      </c>
      <c r="T7" s="125">
        <f t="shared" si="1"/>
        <v>0.83333333333333337</v>
      </c>
      <c r="U7" s="123" t="s">
        <v>37</v>
      </c>
      <c r="V7" s="119">
        <v>4.1666666666666664E-2</v>
      </c>
      <c r="W7" s="113" t="s">
        <v>2</v>
      </c>
      <c r="X7" s="124">
        <f>IF(R7="","",IF((T7+IF(R7&gt;T7,1,0)-R7-V7)*24=0,"",(T7+IF(R7&gt;T7,1,0)-R7-V7)*24))</f>
        <v>8</v>
      </c>
      <c r="Z7" s="124" t="str">
        <f>IF(X7="",L7,IF(OR(L7-X7=0,L7-X7&lt;0),"-",L7-X7))</f>
        <v>-</v>
      </c>
      <c r="AB7" s="131"/>
    </row>
    <row r="8" spans="2:28" x14ac:dyDescent="0.4">
      <c r="B8" s="117">
        <v>3</v>
      </c>
      <c r="C8" s="118" t="s">
        <v>40</v>
      </c>
      <c r="D8" s="132" t="str">
        <f t="shared" si="2"/>
        <v>c</v>
      </c>
      <c r="E8" s="117" t="s">
        <v>16</v>
      </c>
      <c r="F8" s="119">
        <v>0.375</v>
      </c>
      <c r="G8" s="117" t="s">
        <v>17</v>
      </c>
      <c r="H8" s="119">
        <v>0.75</v>
      </c>
      <c r="I8" s="120" t="s">
        <v>37</v>
      </c>
      <c r="J8" s="119">
        <v>4.1666666666666664E-2</v>
      </c>
      <c r="K8" s="121" t="s">
        <v>2</v>
      </c>
      <c r="L8" s="124">
        <f>IF(OR(F8="",H8=""),"",(H8+IF(F8&gt;H8,1,0)-F8-J8)*24)</f>
        <v>8</v>
      </c>
      <c r="N8" s="122">
        <f>【記載例】認知症対応型共同生活介護!$BB$13</f>
        <v>0.29166666666666669</v>
      </c>
      <c r="O8" s="112" t="s">
        <v>17</v>
      </c>
      <c r="P8" s="122">
        <f>【記載例】認知症対応型共同生活介護!$BF$13</f>
        <v>0.83333333333333337</v>
      </c>
      <c r="R8" s="125">
        <f t="shared" si="0"/>
        <v>0.375</v>
      </c>
      <c r="S8" s="112" t="s">
        <v>17</v>
      </c>
      <c r="T8" s="125">
        <f t="shared" si="1"/>
        <v>0.75</v>
      </c>
      <c r="U8" s="123" t="s">
        <v>37</v>
      </c>
      <c r="V8" s="119">
        <v>4.1666666666666664E-2</v>
      </c>
      <c r="W8" s="113" t="s">
        <v>2</v>
      </c>
      <c r="X8" s="124">
        <f>IF(R8="","",IF((T8+IF(R8&gt;T8,1,0)-R8-V8)*24=0,"",(T8+IF(R8&gt;T8,1,0)-R8-V8)*24))</f>
        <v>8</v>
      </c>
      <c r="Z8" s="124" t="str">
        <f>IF(X8="",L8,IF(OR(L8-X8=0,L8-X8&lt;0),"-",L8-X8))</f>
        <v>-</v>
      </c>
      <c r="AB8" s="131"/>
    </row>
    <row r="9" spans="2:28" x14ac:dyDescent="0.4">
      <c r="B9" s="117">
        <v>4</v>
      </c>
      <c r="C9" s="118" t="s">
        <v>155</v>
      </c>
      <c r="D9" s="132" t="str">
        <f t="shared" si="2"/>
        <v>d</v>
      </c>
      <c r="E9" s="117" t="s">
        <v>16</v>
      </c>
      <c r="F9" s="119">
        <v>0.35416666666666669</v>
      </c>
      <c r="G9" s="117" t="s">
        <v>17</v>
      </c>
      <c r="H9" s="119">
        <v>0.72916666666666663</v>
      </c>
      <c r="I9" s="120" t="s">
        <v>37</v>
      </c>
      <c r="J9" s="119">
        <v>4.1666666666666664E-2</v>
      </c>
      <c r="K9" s="121" t="s">
        <v>2</v>
      </c>
      <c r="L9" s="124">
        <f>IF(OR(F9="",H9=""),"",(H9+IF(F9&gt;H9,1,0)-F9-J9)*24)</f>
        <v>7.9999999999999982</v>
      </c>
      <c r="N9" s="122">
        <f>【記載例】認知症対応型共同生活介護!$BB$13</f>
        <v>0.29166666666666669</v>
      </c>
      <c r="O9" s="112" t="s">
        <v>17</v>
      </c>
      <c r="P9" s="122">
        <f>【記載例】認知症対応型共同生活介護!$BF$13</f>
        <v>0.83333333333333337</v>
      </c>
      <c r="R9" s="125">
        <f t="shared" ref="R9:R22" si="3">IF(F9="","",IF(F9&lt;N9,N9,IF(F9&gt;=P9,"",F9)))</f>
        <v>0.35416666666666669</v>
      </c>
      <c r="S9" s="112" t="s">
        <v>17</v>
      </c>
      <c r="T9" s="125">
        <f t="shared" ref="T9:T22" si="4">IF(H9="","",IF(H9&gt;F9,IF(H9&lt;P9,H9,P9),P9))</f>
        <v>0.72916666666666663</v>
      </c>
      <c r="U9" s="123" t="s">
        <v>37</v>
      </c>
      <c r="V9" s="119">
        <v>4.1666666666666664E-2</v>
      </c>
      <c r="W9" s="113" t="s">
        <v>2</v>
      </c>
      <c r="X9" s="124">
        <f>IF(R9="","",IF((T9+IF(R9&gt;T9,1,0)-R9-V9)*24=0,"",(T9+IF(R9&gt;T9,1,0)-R9-V9)*24))</f>
        <v>7.9999999999999982</v>
      </c>
      <c r="Z9" s="124" t="str">
        <f>IF(X9="",L9,IF(OR(L9-X9=0,L9-X9&lt;0),"-",L9-X9))</f>
        <v>-</v>
      </c>
      <c r="AB9" s="131"/>
    </row>
    <row r="10" spans="2:28" x14ac:dyDescent="0.4">
      <c r="B10" s="117">
        <v>5</v>
      </c>
      <c r="C10" s="118" t="s">
        <v>42</v>
      </c>
      <c r="D10" s="132" t="str">
        <f t="shared" si="2"/>
        <v>e</v>
      </c>
      <c r="E10" s="117" t="s">
        <v>16</v>
      </c>
      <c r="F10" s="119">
        <v>0.375</v>
      </c>
      <c r="G10" s="117" t="s">
        <v>17</v>
      </c>
      <c r="H10" s="119">
        <v>0.625</v>
      </c>
      <c r="I10" s="120" t="s">
        <v>37</v>
      </c>
      <c r="J10" s="119">
        <v>0</v>
      </c>
      <c r="K10" s="121" t="s">
        <v>2</v>
      </c>
      <c r="L10" s="124">
        <f t="shared" ref="L10:L22" si="5">IF(OR(F10="",H10=""),"",(H10+IF(F10&gt;H10,1,0)-F10-J10)*24)</f>
        <v>6</v>
      </c>
      <c r="N10" s="122">
        <f>【記載例】認知症対応型共同生活介護!$BB$13</f>
        <v>0.29166666666666669</v>
      </c>
      <c r="O10" s="112" t="s">
        <v>17</v>
      </c>
      <c r="P10" s="122">
        <f>【記載例】認知症対応型共同生活介護!$BF$13</f>
        <v>0.83333333333333337</v>
      </c>
      <c r="R10" s="125">
        <f t="shared" si="3"/>
        <v>0.375</v>
      </c>
      <c r="S10" s="112" t="s">
        <v>17</v>
      </c>
      <c r="T10" s="125">
        <f t="shared" si="4"/>
        <v>0.625</v>
      </c>
      <c r="U10" s="123" t="s">
        <v>37</v>
      </c>
      <c r="V10" s="119">
        <v>0</v>
      </c>
      <c r="W10" s="113" t="s">
        <v>2</v>
      </c>
      <c r="X10" s="124">
        <f t="shared" ref="X10:X22" si="6">IF(R10="","",IF((T10+IF(R10&gt;T10,1,0)-R10-V10)*24=0,"",(T10+IF(R10&gt;T10,1,0)-R10-V10)*24))</f>
        <v>6</v>
      </c>
      <c r="Z10" s="124" t="str">
        <f t="shared" ref="Z10:Z22" si="7">IF(X10="",L10,IF(OR(L10-X10=0,L10-X10&lt;0),"-",L10-X10))</f>
        <v>-</v>
      </c>
      <c r="AB10" s="131"/>
    </row>
    <row r="11" spans="2:28" x14ac:dyDescent="0.4">
      <c r="B11" s="117">
        <v>6</v>
      </c>
      <c r="C11" s="118" t="s">
        <v>43</v>
      </c>
      <c r="D11" s="132" t="str">
        <f t="shared" si="2"/>
        <v>f</v>
      </c>
      <c r="E11" s="117" t="s">
        <v>16</v>
      </c>
      <c r="F11" s="119">
        <v>0.41666666666666669</v>
      </c>
      <c r="G11" s="117" t="s">
        <v>17</v>
      </c>
      <c r="H11" s="119">
        <v>0.66666666666666663</v>
      </c>
      <c r="I11" s="120" t="s">
        <v>37</v>
      </c>
      <c r="J11" s="119">
        <v>0</v>
      </c>
      <c r="K11" s="121" t="s">
        <v>2</v>
      </c>
      <c r="L11" s="124">
        <f t="shared" si="5"/>
        <v>5.9999999999999982</v>
      </c>
      <c r="N11" s="122">
        <f>【記載例】認知症対応型共同生活介護!$BB$13</f>
        <v>0.29166666666666669</v>
      </c>
      <c r="O11" s="112" t="s">
        <v>17</v>
      </c>
      <c r="P11" s="122">
        <f>【記載例】認知症対応型共同生活介護!$BF$13</f>
        <v>0.83333333333333337</v>
      </c>
      <c r="R11" s="125">
        <f t="shared" si="3"/>
        <v>0.41666666666666669</v>
      </c>
      <c r="S11" s="112" t="s">
        <v>17</v>
      </c>
      <c r="T11" s="125">
        <f t="shared" si="4"/>
        <v>0.66666666666666663</v>
      </c>
      <c r="U11" s="123" t="s">
        <v>37</v>
      </c>
      <c r="V11" s="119">
        <v>0</v>
      </c>
      <c r="W11" s="113" t="s">
        <v>2</v>
      </c>
      <c r="X11" s="124">
        <f t="shared" si="6"/>
        <v>5.9999999999999982</v>
      </c>
      <c r="Z11" s="124" t="str">
        <f t="shared" si="7"/>
        <v>-</v>
      </c>
      <c r="AB11" s="131"/>
    </row>
    <row r="12" spans="2:28" x14ac:dyDescent="0.4">
      <c r="B12" s="117">
        <v>7</v>
      </c>
      <c r="C12" s="118" t="s">
        <v>44</v>
      </c>
      <c r="D12" s="132" t="str">
        <f t="shared" si="2"/>
        <v>g</v>
      </c>
      <c r="E12" s="117" t="s">
        <v>16</v>
      </c>
      <c r="F12" s="119">
        <v>0.29166666666666669</v>
      </c>
      <c r="G12" s="117" t="s">
        <v>17</v>
      </c>
      <c r="H12" s="119">
        <v>0.39583333333333331</v>
      </c>
      <c r="I12" s="120" t="s">
        <v>37</v>
      </c>
      <c r="J12" s="119">
        <v>0</v>
      </c>
      <c r="K12" s="121" t="s">
        <v>2</v>
      </c>
      <c r="L12" s="124">
        <f t="shared" si="5"/>
        <v>2.4999999999999991</v>
      </c>
      <c r="N12" s="122">
        <f>【記載例】認知症対応型共同生活介護!$BB$13</f>
        <v>0.29166666666666669</v>
      </c>
      <c r="O12" s="112" t="s">
        <v>17</v>
      </c>
      <c r="P12" s="122">
        <f>【記載例】認知症対応型共同生活介護!$BF$13</f>
        <v>0.83333333333333337</v>
      </c>
      <c r="R12" s="125">
        <f t="shared" si="3"/>
        <v>0.29166666666666669</v>
      </c>
      <c r="S12" s="112" t="s">
        <v>17</v>
      </c>
      <c r="T12" s="125">
        <f t="shared" si="4"/>
        <v>0.39583333333333331</v>
      </c>
      <c r="U12" s="123" t="s">
        <v>37</v>
      </c>
      <c r="V12" s="119">
        <v>0</v>
      </c>
      <c r="W12" s="113" t="s">
        <v>2</v>
      </c>
      <c r="X12" s="124">
        <f t="shared" si="6"/>
        <v>2.4999999999999991</v>
      </c>
      <c r="Z12" s="124" t="str">
        <f t="shared" si="7"/>
        <v>-</v>
      </c>
      <c r="AB12" s="131"/>
    </row>
    <row r="13" spans="2:28" x14ac:dyDescent="0.4">
      <c r="B13" s="117">
        <v>8</v>
      </c>
      <c r="C13" s="118" t="s">
        <v>45</v>
      </c>
      <c r="D13" s="132" t="str">
        <f t="shared" si="2"/>
        <v>h</v>
      </c>
      <c r="E13" s="117" t="s">
        <v>16</v>
      </c>
      <c r="F13" s="119">
        <v>0.66666666666666663</v>
      </c>
      <c r="G13" s="117" t="s">
        <v>17</v>
      </c>
      <c r="H13" s="119">
        <v>0.83333333333333337</v>
      </c>
      <c r="I13" s="120" t="s">
        <v>37</v>
      </c>
      <c r="J13" s="119">
        <v>0</v>
      </c>
      <c r="K13" s="121" t="s">
        <v>2</v>
      </c>
      <c r="L13" s="124">
        <f t="shared" si="5"/>
        <v>4.0000000000000018</v>
      </c>
      <c r="N13" s="122">
        <f>【記載例】認知症対応型共同生活介護!$BB$13</f>
        <v>0.29166666666666669</v>
      </c>
      <c r="O13" s="112" t="s">
        <v>17</v>
      </c>
      <c r="P13" s="122">
        <f>【記載例】認知症対応型共同生活介護!$BF$13</f>
        <v>0.83333333333333337</v>
      </c>
      <c r="R13" s="125">
        <f t="shared" si="3"/>
        <v>0.66666666666666663</v>
      </c>
      <c r="S13" s="112" t="s">
        <v>17</v>
      </c>
      <c r="T13" s="125">
        <f t="shared" si="4"/>
        <v>0.83333333333333337</v>
      </c>
      <c r="U13" s="123" t="s">
        <v>37</v>
      </c>
      <c r="V13" s="119">
        <v>0</v>
      </c>
      <c r="W13" s="113" t="s">
        <v>2</v>
      </c>
      <c r="X13" s="124">
        <f t="shared" si="6"/>
        <v>4.0000000000000018</v>
      </c>
      <c r="Z13" s="124" t="str">
        <f t="shared" si="7"/>
        <v>-</v>
      </c>
      <c r="AB13" s="131"/>
    </row>
    <row r="14" spans="2:28" x14ac:dyDescent="0.4">
      <c r="B14" s="117">
        <v>9</v>
      </c>
      <c r="C14" s="118" t="s">
        <v>46</v>
      </c>
      <c r="D14" s="132" t="str">
        <f t="shared" si="2"/>
        <v>i</v>
      </c>
      <c r="E14" s="117" t="s">
        <v>16</v>
      </c>
      <c r="F14" s="119">
        <v>0.70833333333333337</v>
      </c>
      <c r="G14" s="117" t="s">
        <v>17</v>
      </c>
      <c r="H14" s="119">
        <v>1</v>
      </c>
      <c r="I14" s="120" t="s">
        <v>37</v>
      </c>
      <c r="J14" s="119">
        <v>0</v>
      </c>
      <c r="K14" s="121" t="s">
        <v>2</v>
      </c>
      <c r="L14" s="124">
        <f t="shared" si="5"/>
        <v>6.9999999999999991</v>
      </c>
      <c r="N14" s="122">
        <f>【記載例】認知症対応型共同生活介護!$BB$13</f>
        <v>0.29166666666666669</v>
      </c>
      <c r="O14" s="112" t="s">
        <v>17</v>
      </c>
      <c r="P14" s="122">
        <f>【記載例】認知症対応型共同生活介護!$BF$13</f>
        <v>0.83333333333333337</v>
      </c>
      <c r="R14" s="125">
        <f t="shared" si="3"/>
        <v>0.70833333333333337</v>
      </c>
      <c r="S14" s="112" t="s">
        <v>17</v>
      </c>
      <c r="T14" s="125">
        <f t="shared" si="4"/>
        <v>0.83333333333333337</v>
      </c>
      <c r="U14" s="123" t="s">
        <v>37</v>
      </c>
      <c r="V14" s="119">
        <v>0</v>
      </c>
      <c r="W14" s="113" t="s">
        <v>2</v>
      </c>
      <c r="X14" s="124">
        <f t="shared" si="6"/>
        <v>3</v>
      </c>
      <c r="Z14" s="124">
        <f t="shared" si="7"/>
        <v>3.9999999999999991</v>
      </c>
      <c r="AB14" s="131" t="s">
        <v>206</v>
      </c>
    </row>
    <row r="15" spans="2:28" x14ac:dyDescent="0.4">
      <c r="B15" s="117">
        <v>10</v>
      </c>
      <c r="C15" s="118" t="s">
        <v>47</v>
      </c>
      <c r="D15" s="132" t="str">
        <f t="shared" si="2"/>
        <v>j</v>
      </c>
      <c r="E15" s="117" t="s">
        <v>16</v>
      </c>
      <c r="F15" s="119">
        <v>0</v>
      </c>
      <c r="G15" s="117" t="s">
        <v>17</v>
      </c>
      <c r="H15" s="119">
        <v>0.41666666666666669</v>
      </c>
      <c r="I15" s="120" t="s">
        <v>37</v>
      </c>
      <c r="J15" s="119">
        <v>4.1666666666666664E-2</v>
      </c>
      <c r="K15" s="121" t="s">
        <v>2</v>
      </c>
      <c r="L15" s="124">
        <f t="shared" si="5"/>
        <v>9</v>
      </c>
      <c r="N15" s="122">
        <f>【記載例】認知症対応型共同生活介護!$BB$13</f>
        <v>0.29166666666666669</v>
      </c>
      <c r="O15" s="112" t="s">
        <v>17</v>
      </c>
      <c r="P15" s="122">
        <f>【記載例】認知症対応型共同生活介護!$BF$13</f>
        <v>0.83333333333333337</v>
      </c>
      <c r="R15" s="125">
        <f t="shared" si="3"/>
        <v>0.29166666666666669</v>
      </c>
      <c r="S15" s="112" t="s">
        <v>17</v>
      </c>
      <c r="T15" s="125">
        <f t="shared" si="4"/>
        <v>0.41666666666666669</v>
      </c>
      <c r="U15" s="123" t="s">
        <v>37</v>
      </c>
      <c r="V15" s="119">
        <v>0</v>
      </c>
      <c r="W15" s="113" t="s">
        <v>2</v>
      </c>
      <c r="X15" s="124">
        <f t="shared" si="6"/>
        <v>3</v>
      </c>
      <c r="Z15" s="124">
        <f t="shared" si="7"/>
        <v>6</v>
      </c>
      <c r="AB15" s="131" t="s">
        <v>207</v>
      </c>
    </row>
    <row r="16" spans="2:28" x14ac:dyDescent="0.4">
      <c r="B16" s="117">
        <v>11</v>
      </c>
      <c r="C16" s="118" t="s">
        <v>48</v>
      </c>
      <c r="D16" s="132" t="str">
        <f t="shared" si="2"/>
        <v>k</v>
      </c>
      <c r="E16" s="117" t="s">
        <v>16</v>
      </c>
      <c r="F16" s="119"/>
      <c r="G16" s="117" t="s">
        <v>17</v>
      </c>
      <c r="H16" s="119"/>
      <c r="I16" s="120" t="s">
        <v>37</v>
      </c>
      <c r="J16" s="119">
        <v>0</v>
      </c>
      <c r="K16" s="121" t="s">
        <v>2</v>
      </c>
      <c r="L16" s="124" t="str">
        <f t="shared" si="5"/>
        <v/>
      </c>
      <c r="N16" s="122">
        <f>【記載例】認知症対応型共同生活介護!$BB$13</f>
        <v>0.29166666666666669</v>
      </c>
      <c r="O16" s="112" t="s">
        <v>17</v>
      </c>
      <c r="P16" s="122">
        <f>【記載例】認知症対応型共同生活介護!$BF$13</f>
        <v>0.83333333333333337</v>
      </c>
      <c r="R16" s="125" t="str">
        <f t="shared" si="3"/>
        <v/>
      </c>
      <c r="S16" s="112" t="s">
        <v>17</v>
      </c>
      <c r="T16" s="125" t="str">
        <f t="shared" si="4"/>
        <v/>
      </c>
      <c r="U16" s="123" t="s">
        <v>37</v>
      </c>
      <c r="V16" s="119">
        <v>0</v>
      </c>
      <c r="W16" s="113" t="s">
        <v>2</v>
      </c>
      <c r="X16" s="124" t="str">
        <f t="shared" si="6"/>
        <v/>
      </c>
      <c r="Z16" s="124" t="str">
        <f t="shared" si="7"/>
        <v/>
      </c>
      <c r="AB16" s="131"/>
    </row>
    <row r="17" spans="2:28" x14ac:dyDescent="0.4">
      <c r="B17" s="117">
        <v>12</v>
      </c>
      <c r="C17" s="118" t="s">
        <v>49</v>
      </c>
      <c r="D17" s="132" t="str">
        <f t="shared" si="2"/>
        <v>l</v>
      </c>
      <c r="E17" s="117" t="s">
        <v>16</v>
      </c>
      <c r="F17" s="119"/>
      <c r="G17" s="117" t="s">
        <v>17</v>
      </c>
      <c r="H17" s="119"/>
      <c r="I17" s="120" t="s">
        <v>37</v>
      </c>
      <c r="J17" s="119">
        <v>0</v>
      </c>
      <c r="K17" s="121" t="s">
        <v>2</v>
      </c>
      <c r="L17" s="124" t="str">
        <f t="shared" si="5"/>
        <v/>
      </c>
      <c r="N17" s="122">
        <f>【記載例】認知症対応型共同生活介護!$BB$13</f>
        <v>0.29166666666666669</v>
      </c>
      <c r="O17" s="112" t="s">
        <v>17</v>
      </c>
      <c r="P17" s="122">
        <f>【記載例】認知症対応型共同生活介護!$BF$13</f>
        <v>0.83333333333333337</v>
      </c>
      <c r="R17" s="125" t="str">
        <f t="shared" si="3"/>
        <v/>
      </c>
      <c r="S17" s="112" t="s">
        <v>17</v>
      </c>
      <c r="T17" s="125" t="str">
        <f t="shared" si="4"/>
        <v/>
      </c>
      <c r="U17" s="123" t="s">
        <v>37</v>
      </c>
      <c r="V17" s="119">
        <v>0</v>
      </c>
      <c r="W17" s="113" t="s">
        <v>2</v>
      </c>
      <c r="X17" s="124" t="str">
        <f t="shared" si="6"/>
        <v/>
      </c>
      <c r="Z17" s="124" t="str">
        <f t="shared" si="7"/>
        <v/>
      </c>
      <c r="AB17" s="131"/>
    </row>
    <row r="18" spans="2:28" x14ac:dyDescent="0.4">
      <c r="B18" s="117">
        <v>13</v>
      </c>
      <c r="C18" s="118" t="s">
        <v>50</v>
      </c>
      <c r="D18" s="132" t="str">
        <f t="shared" si="2"/>
        <v>m</v>
      </c>
      <c r="E18" s="117" t="s">
        <v>16</v>
      </c>
      <c r="F18" s="119"/>
      <c r="G18" s="117" t="s">
        <v>17</v>
      </c>
      <c r="H18" s="119"/>
      <c r="I18" s="120" t="s">
        <v>37</v>
      </c>
      <c r="J18" s="119">
        <v>0</v>
      </c>
      <c r="K18" s="121" t="s">
        <v>2</v>
      </c>
      <c r="L18" s="124" t="str">
        <f t="shared" si="5"/>
        <v/>
      </c>
      <c r="N18" s="122">
        <f>【記載例】認知症対応型共同生活介護!$BB$13</f>
        <v>0.29166666666666669</v>
      </c>
      <c r="O18" s="112" t="s">
        <v>17</v>
      </c>
      <c r="P18" s="122">
        <f>【記載例】認知症対応型共同生活介護!$BF$13</f>
        <v>0.83333333333333337</v>
      </c>
      <c r="R18" s="125" t="str">
        <f t="shared" si="3"/>
        <v/>
      </c>
      <c r="S18" s="112" t="s">
        <v>17</v>
      </c>
      <c r="T18" s="125" t="str">
        <f t="shared" si="4"/>
        <v/>
      </c>
      <c r="U18" s="123" t="s">
        <v>37</v>
      </c>
      <c r="V18" s="119">
        <v>0</v>
      </c>
      <c r="W18" s="113" t="s">
        <v>2</v>
      </c>
      <c r="X18" s="124" t="str">
        <f t="shared" si="6"/>
        <v/>
      </c>
      <c r="Z18" s="124" t="str">
        <f t="shared" si="7"/>
        <v/>
      </c>
      <c r="AB18" s="131"/>
    </row>
    <row r="19" spans="2:28" x14ac:dyDescent="0.4">
      <c r="B19" s="117">
        <v>14</v>
      </c>
      <c r="C19" s="118" t="s">
        <v>51</v>
      </c>
      <c r="D19" s="132" t="str">
        <f t="shared" si="2"/>
        <v>n</v>
      </c>
      <c r="E19" s="117" t="s">
        <v>16</v>
      </c>
      <c r="F19" s="119"/>
      <c r="G19" s="117" t="s">
        <v>17</v>
      </c>
      <c r="H19" s="119"/>
      <c r="I19" s="120" t="s">
        <v>37</v>
      </c>
      <c r="J19" s="119">
        <v>0</v>
      </c>
      <c r="K19" s="121" t="s">
        <v>2</v>
      </c>
      <c r="L19" s="124" t="str">
        <f t="shared" si="5"/>
        <v/>
      </c>
      <c r="N19" s="122">
        <f>【記載例】認知症対応型共同生活介護!$BB$13</f>
        <v>0.29166666666666669</v>
      </c>
      <c r="O19" s="112" t="s">
        <v>17</v>
      </c>
      <c r="P19" s="122">
        <f>【記載例】認知症対応型共同生活介護!$BF$13</f>
        <v>0.83333333333333337</v>
      </c>
      <c r="R19" s="125" t="str">
        <f t="shared" si="3"/>
        <v/>
      </c>
      <c r="S19" s="112" t="s">
        <v>17</v>
      </c>
      <c r="T19" s="125" t="str">
        <f t="shared" si="4"/>
        <v/>
      </c>
      <c r="U19" s="123" t="s">
        <v>37</v>
      </c>
      <c r="V19" s="119">
        <v>0</v>
      </c>
      <c r="W19" s="113" t="s">
        <v>2</v>
      </c>
      <c r="X19" s="124" t="str">
        <f t="shared" si="6"/>
        <v/>
      </c>
      <c r="Z19" s="124" t="str">
        <f t="shared" si="7"/>
        <v/>
      </c>
      <c r="AB19" s="131"/>
    </row>
    <row r="20" spans="2:28" x14ac:dyDescent="0.4">
      <c r="B20" s="117">
        <v>15</v>
      </c>
      <c r="C20" s="118" t="s">
        <v>52</v>
      </c>
      <c r="D20" s="132" t="str">
        <f t="shared" si="2"/>
        <v>o</v>
      </c>
      <c r="E20" s="117" t="s">
        <v>16</v>
      </c>
      <c r="F20" s="119"/>
      <c r="G20" s="117" t="s">
        <v>17</v>
      </c>
      <c r="H20" s="119"/>
      <c r="I20" s="120" t="s">
        <v>37</v>
      </c>
      <c r="J20" s="119">
        <v>0</v>
      </c>
      <c r="K20" s="121" t="s">
        <v>2</v>
      </c>
      <c r="L20" s="124" t="str">
        <f t="shared" si="5"/>
        <v/>
      </c>
      <c r="N20" s="122">
        <f>【記載例】認知症対応型共同生活介護!$BB$13</f>
        <v>0.29166666666666669</v>
      </c>
      <c r="O20" s="112" t="s">
        <v>17</v>
      </c>
      <c r="P20" s="122">
        <f>【記載例】認知症対応型共同生活介護!$BF$13</f>
        <v>0.83333333333333337</v>
      </c>
      <c r="R20" s="125" t="str">
        <f t="shared" si="3"/>
        <v/>
      </c>
      <c r="S20" s="112" t="s">
        <v>17</v>
      </c>
      <c r="T20" s="125" t="str">
        <f t="shared" si="4"/>
        <v/>
      </c>
      <c r="U20" s="123" t="s">
        <v>37</v>
      </c>
      <c r="V20" s="119">
        <v>0</v>
      </c>
      <c r="W20" s="113" t="s">
        <v>2</v>
      </c>
      <c r="X20" s="124" t="str">
        <f t="shared" si="6"/>
        <v/>
      </c>
      <c r="Z20" s="124" t="str">
        <f t="shared" si="7"/>
        <v/>
      </c>
      <c r="AB20" s="131"/>
    </row>
    <row r="21" spans="2:28" x14ac:dyDescent="0.4">
      <c r="B21" s="117">
        <v>16</v>
      </c>
      <c r="C21" s="118" t="s">
        <v>53</v>
      </c>
      <c r="D21" s="132" t="str">
        <f t="shared" si="2"/>
        <v>p</v>
      </c>
      <c r="E21" s="117" t="s">
        <v>16</v>
      </c>
      <c r="F21" s="119"/>
      <c r="G21" s="117" t="s">
        <v>17</v>
      </c>
      <c r="H21" s="119"/>
      <c r="I21" s="120" t="s">
        <v>37</v>
      </c>
      <c r="J21" s="119">
        <v>0</v>
      </c>
      <c r="K21" s="121" t="s">
        <v>2</v>
      </c>
      <c r="L21" s="124" t="str">
        <f t="shared" si="5"/>
        <v/>
      </c>
      <c r="N21" s="122">
        <f>【記載例】認知症対応型共同生活介護!$BB$13</f>
        <v>0.29166666666666669</v>
      </c>
      <c r="O21" s="112" t="s">
        <v>17</v>
      </c>
      <c r="P21" s="122">
        <f>【記載例】認知症対応型共同生活介護!$BF$13</f>
        <v>0.83333333333333337</v>
      </c>
      <c r="R21" s="125" t="str">
        <f t="shared" si="3"/>
        <v/>
      </c>
      <c r="S21" s="112" t="s">
        <v>17</v>
      </c>
      <c r="T21" s="125" t="str">
        <f t="shared" si="4"/>
        <v/>
      </c>
      <c r="U21" s="123" t="s">
        <v>37</v>
      </c>
      <c r="V21" s="119">
        <v>0</v>
      </c>
      <c r="W21" s="113" t="s">
        <v>2</v>
      </c>
      <c r="X21" s="124" t="str">
        <f t="shared" si="6"/>
        <v/>
      </c>
      <c r="Z21" s="124" t="str">
        <f t="shared" si="7"/>
        <v/>
      </c>
      <c r="AB21" s="131"/>
    </row>
    <row r="22" spans="2:28" x14ac:dyDescent="0.4">
      <c r="B22" s="117">
        <v>17</v>
      </c>
      <c r="C22" s="118" t="s">
        <v>54</v>
      </c>
      <c r="D22" s="132" t="str">
        <f t="shared" si="2"/>
        <v>q</v>
      </c>
      <c r="E22" s="117" t="s">
        <v>16</v>
      </c>
      <c r="F22" s="119"/>
      <c r="G22" s="117" t="s">
        <v>17</v>
      </c>
      <c r="H22" s="119"/>
      <c r="I22" s="120" t="s">
        <v>37</v>
      </c>
      <c r="J22" s="119">
        <v>0</v>
      </c>
      <c r="K22" s="121" t="s">
        <v>2</v>
      </c>
      <c r="L22" s="124" t="str">
        <f t="shared" si="5"/>
        <v/>
      </c>
      <c r="N22" s="122">
        <f>【記載例】認知症対応型共同生活介護!$BB$13</f>
        <v>0.29166666666666669</v>
      </c>
      <c r="O22" s="112" t="s">
        <v>17</v>
      </c>
      <c r="P22" s="122">
        <f>【記載例】認知症対応型共同生活介護!$BF$13</f>
        <v>0.83333333333333337</v>
      </c>
      <c r="R22" s="125" t="str">
        <f t="shared" si="3"/>
        <v/>
      </c>
      <c r="S22" s="112" t="s">
        <v>17</v>
      </c>
      <c r="T22" s="125" t="str">
        <f t="shared" si="4"/>
        <v/>
      </c>
      <c r="U22" s="123" t="s">
        <v>37</v>
      </c>
      <c r="V22" s="119">
        <v>0</v>
      </c>
      <c r="W22" s="113" t="s">
        <v>2</v>
      </c>
      <c r="X22" s="124" t="str">
        <f t="shared" si="6"/>
        <v/>
      </c>
      <c r="Z22" s="124" t="str">
        <f t="shared" si="7"/>
        <v/>
      </c>
      <c r="AB22" s="131"/>
    </row>
    <row r="23" spans="2:28" x14ac:dyDescent="0.4">
      <c r="B23" s="117">
        <v>18</v>
      </c>
      <c r="C23" s="118" t="s">
        <v>55</v>
      </c>
      <c r="D23" s="132" t="str">
        <f t="shared" si="2"/>
        <v>r</v>
      </c>
      <c r="E23" s="117" t="s">
        <v>16</v>
      </c>
      <c r="F23" s="126"/>
      <c r="G23" s="117" t="s">
        <v>17</v>
      </c>
      <c r="H23" s="126"/>
      <c r="I23" s="120" t="s">
        <v>37</v>
      </c>
      <c r="J23" s="126"/>
      <c r="K23" s="121" t="s">
        <v>2</v>
      </c>
      <c r="L23" s="118">
        <v>1</v>
      </c>
      <c r="N23" s="127"/>
      <c r="O23" s="117" t="s">
        <v>17</v>
      </c>
      <c r="P23" s="127"/>
      <c r="Q23" s="121"/>
      <c r="R23" s="127"/>
      <c r="S23" s="117" t="s">
        <v>17</v>
      </c>
      <c r="T23" s="127"/>
      <c r="U23" s="120" t="s">
        <v>37</v>
      </c>
      <c r="V23" s="126"/>
      <c r="W23" s="121" t="s">
        <v>2</v>
      </c>
      <c r="X23" s="118">
        <v>1</v>
      </c>
      <c r="Y23" s="121"/>
      <c r="Z23" s="118" t="s">
        <v>144</v>
      </c>
      <c r="AB23" s="131"/>
    </row>
    <row r="24" spans="2:28" x14ac:dyDescent="0.4">
      <c r="B24" s="117">
        <v>19</v>
      </c>
      <c r="C24" s="118" t="s">
        <v>56</v>
      </c>
      <c r="D24" s="132" t="str">
        <f t="shared" si="2"/>
        <v>s</v>
      </c>
      <c r="E24" s="117" t="s">
        <v>16</v>
      </c>
      <c r="F24" s="126"/>
      <c r="G24" s="117" t="s">
        <v>17</v>
      </c>
      <c r="H24" s="126"/>
      <c r="I24" s="120" t="s">
        <v>37</v>
      </c>
      <c r="J24" s="126"/>
      <c r="K24" s="121" t="s">
        <v>2</v>
      </c>
      <c r="L24" s="118">
        <v>2</v>
      </c>
      <c r="N24" s="127"/>
      <c r="O24" s="117" t="s">
        <v>17</v>
      </c>
      <c r="P24" s="127"/>
      <c r="Q24" s="121"/>
      <c r="R24" s="127"/>
      <c r="S24" s="117" t="s">
        <v>17</v>
      </c>
      <c r="T24" s="127"/>
      <c r="U24" s="120" t="s">
        <v>37</v>
      </c>
      <c r="V24" s="126"/>
      <c r="W24" s="121" t="s">
        <v>2</v>
      </c>
      <c r="X24" s="118">
        <v>2</v>
      </c>
      <c r="Y24" s="121"/>
      <c r="Z24" s="118" t="s">
        <v>144</v>
      </c>
      <c r="AB24" s="131"/>
    </row>
    <row r="25" spans="2:28" x14ac:dyDescent="0.4">
      <c r="B25" s="117">
        <v>20</v>
      </c>
      <c r="C25" s="118" t="s">
        <v>57</v>
      </c>
      <c r="D25" s="132" t="str">
        <f t="shared" si="2"/>
        <v>t</v>
      </c>
      <c r="E25" s="117" t="s">
        <v>16</v>
      </c>
      <c r="F25" s="126"/>
      <c r="G25" s="117" t="s">
        <v>17</v>
      </c>
      <c r="H25" s="126"/>
      <c r="I25" s="120" t="s">
        <v>37</v>
      </c>
      <c r="J25" s="126"/>
      <c r="K25" s="121" t="s">
        <v>2</v>
      </c>
      <c r="L25" s="118">
        <v>3</v>
      </c>
      <c r="N25" s="127"/>
      <c r="O25" s="117" t="s">
        <v>17</v>
      </c>
      <c r="P25" s="127"/>
      <c r="Q25" s="121"/>
      <c r="R25" s="127"/>
      <c r="S25" s="117" t="s">
        <v>17</v>
      </c>
      <c r="T25" s="127"/>
      <c r="U25" s="120" t="s">
        <v>37</v>
      </c>
      <c r="V25" s="126"/>
      <c r="W25" s="121" t="s">
        <v>2</v>
      </c>
      <c r="X25" s="118">
        <v>3</v>
      </c>
      <c r="Y25" s="121"/>
      <c r="Z25" s="118" t="s">
        <v>144</v>
      </c>
      <c r="AB25" s="131"/>
    </row>
    <row r="26" spans="2:28" x14ac:dyDescent="0.4">
      <c r="B26" s="117">
        <v>21</v>
      </c>
      <c r="C26" s="118" t="s">
        <v>58</v>
      </c>
      <c r="D26" s="132" t="str">
        <f t="shared" si="2"/>
        <v>u</v>
      </c>
      <c r="E26" s="117" t="s">
        <v>16</v>
      </c>
      <c r="F26" s="126"/>
      <c r="G26" s="117" t="s">
        <v>17</v>
      </c>
      <c r="H26" s="126"/>
      <c r="I26" s="120" t="s">
        <v>37</v>
      </c>
      <c r="J26" s="126"/>
      <c r="K26" s="121" t="s">
        <v>2</v>
      </c>
      <c r="L26" s="118">
        <v>4</v>
      </c>
      <c r="N26" s="127"/>
      <c r="O26" s="117" t="s">
        <v>17</v>
      </c>
      <c r="P26" s="127"/>
      <c r="Q26" s="121"/>
      <c r="R26" s="127"/>
      <c r="S26" s="117" t="s">
        <v>17</v>
      </c>
      <c r="T26" s="127"/>
      <c r="U26" s="120" t="s">
        <v>37</v>
      </c>
      <c r="V26" s="126"/>
      <c r="W26" s="121" t="s">
        <v>2</v>
      </c>
      <c r="X26" s="118">
        <v>4</v>
      </c>
      <c r="Y26" s="121"/>
      <c r="Z26" s="118" t="s">
        <v>144</v>
      </c>
      <c r="AB26" s="131"/>
    </row>
    <row r="27" spans="2:28" x14ac:dyDescent="0.4">
      <c r="B27" s="117">
        <v>22</v>
      </c>
      <c r="C27" s="118" t="s">
        <v>59</v>
      </c>
      <c r="D27" s="132" t="str">
        <f t="shared" si="2"/>
        <v>v</v>
      </c>
      <c r="E27" s="117" t="s">
        <v>16</v>
      </c>
      <c r="F27" s="126"/>
      <c r="G27" s="117" t="s">
        <v>17</v>
      </c>
      <c r="H27" s="126"/>
      <c r="I27" s="120" t="s">
        <v>37</v>
      </c>
      <c r="J27" s="126"/>
      <c r="K27" s="121" t="s">
        <v>2</v>
      </c>
      <c r="L27" s="118">
        <v>5</v>
      </c>
      <c r="N27" s="127"/>
      <c r="O27" s="117" t="s">
        <v>17</v>
      </c>
      <c r="P27" s="127"/>
      <c r="Q27" s="121"/>
      <c r="R27" s="127"/>
      <c r="S27" s="117" t="s">
        <v>17</v>
      </c>
      <c r="T27" s="127"/>
      <c r="U27" s="120" t="s">
        <v>37</v>
      </c>
      <c r="V27" s="126"/>
      <c r="W27" s="121" t="s">
        <v>2</v>
      </c>
      <c r="X27" s="118">
        <v>5</v>
      </c>
      <c r="Y27" s="121"/>
      <c r="Z27" s="118" t="s">
        <v>144</v>
      </c>
      <c r="AB27" s="131"/>
    </row>
    <row r="28" spans="2:28" x14ac:dyDescent="0.4">
      <c r="B28" s="117">
        <v>23</v>
      </c>
      <c r="C28" s="118" t="s">
        <v>60</v>
      </c>
      <c r="D28" s="132" t="str">
        <f t="shared" si="2"/>
        <v>w</v>
      </c>
      <c r="E28" s="117" t="s">
        <v>16</v>
      </c>
      <c r="F28" s="126"/>
      <c r="G28" s="117" t="s">
        <v>17</v>
      </c>
      <c r="H28" s="126"/>
      <c r="I28" s="120" t="s">
        <v>37</v>
      </c>
      <c r="J28" s="126"/>
      <c r="K28" s="121" t="s">
        <v>2</v>
      </c>
      <c r="L28" s="118">
        <v>6</v>
      </c>
      <c r="N28" s="127"/>
      <c r="O28" s="117" t="s">
        <v>17</v>
      </c>
      <c r="P28" s="127"/>
      <c r="Q28" s="121"/>
      <c r="R28" s="127"/>
      <c r="S28" s="117" t="s">
        <v>17</v>
      </c>
      <c r="T28" s="127"/>
      <c r="U28" s="120" t="s">
        <v>37</v>
      </c>
      <c r="V28" s="126"/>
      <c r="W28" s="121" t="s">
        <v>2</v>
      </c>
      <c r="X28" s="118">
        <v>6</v>
      </c>
      <c r="Y28" s="121"/>
      <c r="Z28" s="118" t="s">
        <v>144</v>
      </c>
      <c r="AB28" s="131"/>
    </row>
    <row r="29" spans="2:28" x14ac:dyDescent="0.4">
      <c r="B29" s="117">
        <v>24</v>
      </c>
      <c r="C29" s="118" t="s">
        <v>61</v>
      </c>
      <c r="D29" s="132" t="str">
        <f t="shared" si="2"/>
        <v>x</v>
      </c>
      <c r="E29" s="117" t="s">
        <v>16</v>
      </c>
      <c r="F29" s="126"/>
      <c r="G29" s="117" t="s">
        <v>17</v>
      </c>
      <c r="H29" s="126"/>
      <c r="I29" s="120" t="s">
        <v>37</v>
      </c>
      <c r="J29" s="126"/>
      <c r="K29" s="121" t="s">
        <v>2</v>
      </c>
      <c r="L29" s="118">
        <v>7</v>
      </c>
      <c r="N29" s="127"/>
      <c r="O29" s="117" t="s">
        <v>17</v>
      </c>
      <c r="P29" s="127"/>
      <c r="Q29" s="121"/>
      <c r="R29" s="127"/>
      <c r="S29" s="117" t="s">
        <v>17</v>
      </c>
      <c r="T29" s="127"/>
      <c r="U29" s="120" t="s">
        <v>37</v>
      </c>
      <c r="V29" s="126"/>
      <c r="W29" s="121" t="s">
        <v>2</v>
      </c>
      <c r="X29" s="118">
        <v>7</v>
      </c>
      <c r="Y29" s="121"/>
      <c r="Z29" s="118" t="s">
        <v>144</v>
      </c>
      <c r="AB29" s="131"/>
    </row>
    <row r="30" spans="2:28" x14ac:dyDescent="0.4">
      <c r="B30" s="117">
        <v>25</v>
      </c>
      <c r="C30" s="118" t="s">
        <v>62</v>
      </c>
      <c r="D30" s="132" t="str">
        <f t="shared" si="2"/>
        <v>y</v>
      </c>
      <c r="E30" s="117" t="s">
        <v>16</v>
      </c>
      <c r="F30" s="126"/>
      <c r="G30" s="117" t="s">
        <v>17</v>
      </c>
      <c r="H30" s="126"/>
      <c r="I30" s="120" t="s">
        <v>37</v>
      </c>
      <c r="J30" s="126"/>
      <c r="K30" s="121" t="s">
        <v>2</v>
      </c>
      <c r="L30" s="118">
        <v>8</v>
      </c>
      <c r="N30" s="127"/>
      <c r="O30" s="117" t="s">
        <v>17</v>
      </c>
      <c r="P30" s="127"/>
      <c r="Q30" s="121"/>
      <c r="R30" s="127"/>
      <c r="S30" s="117" t="s">
        <v>17</v>
      </c>
      <c r="T30" s="127"/>
      <c r="U30" s="120" t="s">
        <v>37</v>
      </c>
      <c r="V30" s="126"/>
      <c r="W30" s="121" t="s">
        <v>2</v>
      </c>
      <c r="X30" s="118">
        <v>8</v>
      </c>
      <c r="Y30" s="121"/>
      <c r="Z30" s="118" t="s">
        <v>144</v>
      </c>
      <c r="AB30" s="131"/>
    </row>
    <row r="31" spans="2:28" x14ac:dyDescent="0.4">
      <c r="B31" s="117">
        <v>26</v>
      </c>
      <c r="C31" s="118" t="s">
        <v>63</v>
      </c>
      <c r="D31" s="132" t="str">
        <f t="shared" si="2"/>
        <v>z</v>
      </c>
      <c r="E31" s="117" t="s">
        <v>16</v>
      </c>
      <c r="F31" s="126"/>
      <c r="G31" s="117" t="s">
        <v>17</v>
      </c>
      <c r="H31" s="126"/>
      <c r="I31" s="120" t="s">
        <v>37</v>
      </c>
      <c r="J31" s="126"/>
      <c r="K31" s="121" t="s">
        <v>2</v>
      </c>
      <c r="L31" s="118">
        <v>1</v>
      </c>
      <c r="N31" s="127"/>
      <c r="O31" s="117" t="s">
        <v>17</v>
      </c>
      <c r="P31" s="127"/>
      <c r="Q31" s="121"/>
      <c r="R31" s="127"/>
      <c r="S31" s="117" t="s">
        <v>17</v>
      </c>
      <c r="T31" s="127"/>
      <c r="U31" s="120" t="s">
        <v>37</v>
      </c>
      <c r="V31" s="126"/>
      <c r="W31" s="121" t="s">
        <v>2</v>
      </c>
      <c r="X31" s="118" t="s">
        <v>144</v>
      </c>
      <c r="Y31" s="121"/>
      <c r="Z31" s="118">
        <v>1</v>
      </c>
      <c r="AB31" s="131"/>
    </row>
    <row r="32" spans="2:28" x14ac:dyDescent="0.4">
      <c r="B32" s="117">
        <v>27</v>
      </c>
      <c r="C32" s="118" t="s">
        <v>61</v>
      </c>
      <c r="D32" s="132" t="str">
        <f t="shared" si="2"/>
        <v>x</v>
      </c>
      <c r="E32" s="117" t="s">
        <v>16</v>
      </c>
      <c r="F32" s="126"/>
      <c r="G32" s="117" t="s">
        <v>17</v>
      </c>
      <c r="H32" s="126"/>
      <c r="I32" s="120" t="s">
        <v>37</v>
      </c>
      <c r="J32" s="126"/>
      <c r="K32" s="121" t="s">
        <v>2</v>
      </c>
      <c r="L32" s="118">
        <v>2</v>
      </c>
      <c r="N32" s="127"/>
      <c r="O32" s="117" t="s">
        <v>17</v>
      </c>
      <c r="P32" s="127"/>
      <c r="Q32" s="121"/>
      <c r="R32" s="127"/>
      <c r="S32" s="117" t="s">
        <v>17</v>
      </c>
      <c r="T32" s="127"/>
      <c r="U32" s="120" t="s">
        <v>37</v>
      </c>
      <c r="V32" s="126"/>
      <c r="W32" s="121" t="s">
        <v>2</v>
      </c>
      <c r="X32" s="118" t="s">
        <v>144</v>
      </c>
      <c r="Y32" s="121"/>
      <c r="Z32" s="118">
        <v>2</v>
      </c>
      <c r="AB32" s="131"/>
    </row>
    <row r="33" spans="2:28" x14ac:dyDescent="0.4">
      <c r="B33" s="117">
        <v>28</v>
      </c>
      <c r="C33" s="118" t="s">
        <v>162</v>
      </c>
      <c r="D33" s="132" t="str">
        <f t="shared" si="2"/>
        <v>aa</v>
      </c>
      <c r="E33" s="117" t="s">
        <v>16</v>
      </c>
      <c r="F33" s="126"/>
      <c r="G33" s="117" t="s">
        <v>17</v>
      </c>
      <c r="H33" s="126"/>
      <c r="I33" s="120" t="s">
        <v>37</v>
      </c>
      <c r="J33" s="126"/>
      <c r="K33" s="121" t="s">
        <v>2</v>
      </c>
      <c r="L33" s="118">
        <v>3</v>
      </c>
      <c r="N33" s="127"/>
      <c r="O33" s="117" t="s">
        <v>17</v>
      </c>
      <c r="P33" s="127"/>
      <c r="Q33" s="121"/>
      <c r="R33" s="127"/>
      <c r="S33" s="117" t="s">
        <v>17</v>
      </c>
      <c r="T33" s="127"/>
      <c r="U33" s="120" t="s">
        <v>37</v>
      </c>
      <c r="V33" s="126"/>
      <c r="W33" s="121" t="s">
        <v>2</v>
      </c>
      <c r="X33" s="118" t="s">
        <v>144</v>
      </c>
      <c r="Y33" s="121"/>
      <c r="Z33" s="118">
        <v>3</v>
      </c>
      <c r="AB33" s="131"/>
    </row>
    <row r="34" spans="2:28" x14ac:dyDescent="0.4">
      <c r="B34" s="117">
        <v>29</v>
      </c>
      <c r="C34" s="118" t="s">
        <v>163</v>
      </c>
      <c r="D34" s="132" t="str">
        <f t="shared" si="2"/>
        <v>ab</v>
      </c>
      <c r="E34" s="117" t="s">
        <v>16</v>
      </c>
      <c r="F34" s="126"/>
      <c r="G34" s="117" t="s">
        <v>17</v>
      </c>
      <c r="H34" s="126"/>
      <c r="I34" s="120" t="s">
        <v>37</v>
      </c>
      <c r="J34" s="126"/>
      <c r="K34" s="121" t="s">
        <v>2</v>
      </c>
      <c r="L34" s="118">
        <v>4</v>
      </c>
      <c r="N34" s="127"/>
      <c r="O34" s="117" t="s">
        <v>17</v>
      </c>
      <c r="P34" s="127"/>
      <c r="Q34" s="121"/>
      <c r="R34" s="127"/>
      <c r="S34" s="117" t="s">
        <v>17</v>
      </c>
      <c r="T34" s="127"/>
      <c r="U34" s="120" t="s">
        <v>37</v>
      </c>
      <c r="V34" s="126"/>
      <c r="W34" s="121" t="s">
        <v>2</v>
      </c>
      <c r="X34" s="118" t="s">
        <v>144</v>
      </c>
      <c r="Y34" s="121"/>
      <c r="Z34" s="118">
        <v>4</v>
      </c>
      <c r="AB34" s="131"/>
    </row>
    <row r="35" spans="2:28" x14ac:dyDescent="0.4">
      <c r="B35" s="117">
        <v>30</v>
      </c>
      <c r="C35" s="118" t="s">
        <v>68</v>
      </c>
      <c r="D35" s="132" t="str">
        <f t="shared" si="2"/>
        <v>ac</v>
      </c>
      <c r="E35" s="117" t="s">
        <v>16</v>
      </c>
      <c r="F35" s="126"/>
      <c r="G35" s="117" t="s">
        <v>17</v>
      </c>
      <c r="H35" s="126"/>
      <c r="I35" s="120" t="s">
        <v>37</v>
      </c>
      <c r="J35" s="126"/>
      <c r="K35" s="121" t="s">
        <v>2</v>
      </c>
      <c r="L35" s="118">
        <v>5</v>
      </c>
      <c r="N35" s="127"/>
      <c r="O35" s="117" t="s">
        <v>17</v>
      </c>
      <c r="P35" s="127"/>
      <c r="Q35" s="121"/>
      <c r="R35" s="127"/>
      <c r="S35" s="117" t="s">
        <v>17</v>
      </c>
      <c r="T35" s="127"/>
      <c r="U35" s="120" t="s">
        <v>37</v>
      </c>
      <c r="V35" s="126"/>
      <c r="W35" s="121" t="s">
        <v>2</v>
      </c>
      <c r="X35" s="118" t="s">
        <v>144</v>
      </c>
      <c r="Y35" s="121"/>
      <c r="Z35" s="118">
        <v>5</v>
      </c>
      <c r="AB35" s="131"/>
    </row>
    <row r="36" spans="2:28" x14ac:dyDescent="0.4">
      <c r="B36" s="117">
        <v>31</v>
      </c>
      <c r="C36" s="118" t="s">
        <v>69</v>
      </c>
      <c r="D36" s="132" t="str">
        <f t="shared" si="2"/>
        <v>ad</v>
      </c>
      <c r="E36" s="117" t="s">
        <v>16</v>
      </c>
      <c r="F36" s="126"/>
      <c r="G36" s="117" t="s">
        <v>17</v>
      </c>
      <c r="H36" s="126"/>
      <c r="I36" s="120" t="s">
        <v>37</v>
      </c>
      <c r="J36" s="126"/>
      <c r="K36" s="121" t="s">
        <v>2</v>
      </c>
      <c r="L36" s="118">
        <v>6</v>
      </c>
      <c r="N36" s="127"/>
      <c r="O36" s="117" t="s">
        <v>17</v>
      </c>
      <c r="P36" s="127"/>
      <c r="Q36" s="121"/>
      <c r="R36" s="127"/>
      <c r="S36" s="117" t="s">
        <v>17</v>
      </c>
      <c r="T36" s="127"/>
      <c r="U36" s="120" t="s">
        <v>37</v>
      </c>
      <c r="V36" s="126"/>
      <c r="W36" s="121" t="s">
        <v>2</v>
      </c>
      <c r="X36" s="118" t="s">
        <v>144</v>
      </c>
      <c r="Y36" s="121"/>
      <c r="Z36" s="118">
        <v>6</v>
      </c>
      <c r="AB36" s="131"/>
    </row>
    <row r="37" spans="2:28" x14ac:dyDescent="0.4">
      <c r="B37" s="117">
        <v>32</v>
      </c>
      <c r="C37" s="118" t="s">
        <v>70</v>
      </c>
      <c r="D37" s="132" t="str">
        <f t="shared" si="2"/>
        <v>ae</v>
      </c>
      <c r="E37" s="117" t="s">
        <v>16</v>
      </c>
      <c r="F37" s="126"/>
      <c r="G37" s="117" t="s">
        <v>17</v>
      </c>
      <c r="H37" s="126"/>
      <c r="I37" s="120" t="s">
        <v>37</v>
      </c>
      <c r="J37" s="126"/>
      <c r="K37" s="121" t="s">
        <v>2</v>
      </c>
      <c r="L37" s="118">
        <v>7</v>
      </c>
      <c r="N37" s="127"/>
      <c r="O37" s="117" t="s">
        <v>17</v>
      </c>
      <c r="P37" s="127"/>
      <c r="Q37" s="121"/>
      <c r="R37" s="127"/>
      <c r="S37" s="117" t="s">
        <v>17</v>
      </c>
      <c r="T37" s="127"/>
      <c r="U37" s="120" t="s">
        <v>37</v>
      </c>
      <c r="V37" s="126"/>
      <c r="W37" s="121" t="s">
        <v>2</v>
      </c>
      <c r="X37" s="118" t="s">
        <v>144</v>
      </c>
      <c r="Y37" s="121"/>
      <c r="Z37" s="118">
        <v>7</v>
      </c>
      <c r="AB37" s="131"/>
    </row>
    <row r="38" spans="2:28" x14ac:dyDescent="0.4">
      <c r="B38" s="117">
        <v>33</v>
      </c>
      <c r="C38" s="118" t="s">
        <v>71</v>
      </c>
      <c r="D38" s="132" t="str">
        <f t="shared" si="2"/>
        <v>af</v>
      </c>
      <c r="E38" s="117" t="s">
        <v>16</v>
      </c>
      <c r="F38" s="126"/>
      <c r="G38" s="117" t="s">
        <v>17</v>
      </c>
      <c r="H38" s="126"/>
      <c r="I38" s="120" t="s">
        <v>37</v>
      </c>
      <c r="J38" s="126"/>
      <c r="K38" s="121" t="s">
        <v>2</v>
      </c>
      <c r="L38" s="118">
        <v>8</v>
      </c>
      <c r="N38" s="127"/>
      <c r="O38" s="117" t="s">
        <v>17</v>
      </c>
      <c r="P38" s="127"/>
      <c r="Q38" s="121"/>
      <c r="R38" s="127"/>
      <c r="S38" s="117" t="s">
        <v>17</v>
      </c>
      <c r="T38" s="127"/>
      <c r="U38" s="120" t="s">
        <v>37</v>
      </c>
      <c r="V38" s="126"/>
      <c r="W38" s="121" t="s">
        <v>2</v>
      </c>
      <c r="X38" s="118" t="s">
        <v>144</v>
      </c>
      <c r="Y38" s="121"/>
      <c r="Z38" s="118">
        <v>8</v>
      </c>
      <c r="AB38" s="131"/>
    </row>
    <row r="39" spans="2:28" x14ac:dyDescent="0.4">
      <c r="B39" s="117">
        <v>34</v>
      </c>
      <c r="C39" s="133" t="s">
        <v>103</v>
      </c>
      <c r="D39" s="132"/>
      <c r="E39" s="117" t="s">
        <v>16</v>
      </c>
      <c r="F39" s="119">
        <v>0.29166666666666669</v>
      </c>
      <c r="G39" s="117" t="s">
        <v>17</v>
      </c>
      <c r="H39" s="119">
        <v>0.39583333333333331</v>
      </c>
      <c r="I39" s="120" t="s">
        <v>37</v>
      </c>
      <c r="J39" s="119">
        <v>0</v>
      </c>
      <c r="K39" s="121" t="s">
        <v>2</v>
      </c>
      <c r="L39" s="124">
        <f t="shared" ref="L39:L40" si="8">IF(OR(F39="",H39=""),"",(H39+IF(F39&gt;H39,1,0)-F39-J39)*24)</f>
        <v>2.4999999999999991</v>
      </c>
      <c r="N39" s="122">
        <f>【記載例】認知症対応型共同生活介護!$BB$13</f>
        <v>0.29166666666666669</v>
      </c>
      <c r="O39" s="112" t="s">
        <v>17</v>
      </c>
      <c r="P39" s="122">
        <f>【記載例】認知症対応型共同生活介護!$BF$13</f>
        <v>0.83333333333333337</v>
      </c>
      <c r="R39" s="125">
        <f t="shared" ref="R39:R43" si="9">IF(F39="","",IF(F39&lt;N39,N39,IF(F39&gt;=P39,"",F39)))</f>
        <v>0.29166666666666669</v>
      </c>
      <c r="S39" s="112" t="s">
        <v>17</v>
      </c>
      <c r="T39" s="125">
        <f t="shared" ref="T39:T43" si="10">IF(H39="","",IF(H39&gt;F39,IF(H39&lt;P39,H39,P39),P39))</f>
        <v>0.39583333333333331</v>
      </c>
      <c r="U39" s="123" t="s">
        <v>37</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4">
      <c r="B40" s="117"/>
      <c r="C40" s="134" t="s">
        <v>180</v>
      </c>
      <c r="D40" s="132"/>
      <c r="E40" s="117" t="s">
        <v>16</v>
      </c>
      <c r="F40" s="119">
        <v>0.6875</v>
      </c>
      <c r="G40" s="117" t="s">
        <v>17</v>
      </c>
      <c r="H40" s="119">
        <v>0.83333333333333337</v>
      </c>
      <c r="I40" s="120" t="s">
        <v>37</v>
      </c>
      <c r="J40" s="119">
        <v>0</v>
      </c>
      <c r="K40" s="121" t="s">
        <v>2</v>
      </c>
      <c r="L40" s="124">
        <f t="shared" si="8"/>
        <v>3.5000000000000009</v>
      </c>
      <c r="N40" s="122">
        <f>【記載例】認知症対応型共同生活介護!$BB$13</f>
        <v>0.29166666666666669</v>
      </c>
      <c r="O40" s="112" t="s">
        <v>17</v>
      </c>
      <c r="P40" s="122">
        <f>【記載例】認知症対応型共同生活介護!$BF$13</f>
        <v>0.83333333333333337</v>
      </c>
      <c r="R40" s="125">
        <f t="shared" si="9"/>
        <v>0.6875</v>
      </c>
      <c r="S40" s="112" t="s">
        <v>17</v>
      </c>
      <c r="T40" s="125">
        <f t="shared" si="10"/>
        <v>0.83333333333333337</v>
      </c>
      <c r="U40" s="123" t="s">
        <v>37</v>
      </c>
      <c r="V40" s="119">
        <v>0</v>
      </c>
      <c r="W40" s="113" t="s">
        <v>2</v>
      </c>
      <c r="X40" s="124">
        <f t="shared" si="11"/>
        <v>3.5000000000000009</v>
      </c>
      <c r="Z40" s="124" t="str">
        <f t="shared" si="12"/>
        <v>-</v>
      </c>
      <c r="AB40" s="131"/>
    </row>
    <row r="41" spans="2:28" x14ac:dyDescent="0.4">
      <c r="B41" s="117"/>
      <c r="C41" s="128" t="s">
        <v>180</v>
      </c>
      <c r="D41" s="132" t="str">
        <f>C39</f>
        <v>ag</v>
      </c>
      <c r="E41" s="117" t="s">
        <v>16</v>
      </c>
      <c r="F41" s="119" t="s">
        <v>36</v>
      </c>
      <c r="G41" s="117" t="s">
        <v>17</v>
      </c>
      <c r="H41" s="119" t="s">
        <v>36</v>
      </c>
      <c r="I41" s="120" t="s">
        <v>37</v>
      </c>
      <c r="J41" s="119" t="s">
        <v>36</v>
      </c>
      <c r="K41" s="121" t="s">
        <v>2</v>
      </c>
      <c r="L41" s="124">
        <f>IF(OR(L39="",L40=""),"",L39+L40)</f>
        <v>6</v>
      </c>
      <c r="N41" s="122" t="s">
        <v>188</v>
      </c>
      <c r="O41" s="112" t="s">
        <v>17</v>
      </c>
      <c r="P41" s="122" t="s">
        <v>188</v>
      </c>
      <c r="R41" s="125" t="s">
        <v>188</v>
      </c>
      <c r="S41" s="112" t="s">
        <v>17</v>
      </c>
      <c r="T41" s="125" t="s">
        <v>188</v>
      </c>
      <c r="U41" s="123" t="s">
        <v>37</v>
      </c>
      <c r="V41" s="119" t="s">
        <v>172</v>
      </c>
      <c r="W41" s="113" t="s">
        <v>2</v>
      </c>
      <c r="X41" s="124">
        <f>IF(OR(X39="",X40=""),"",X39+X40)</f>
        <v>6</v>
      </c>
      <c r="Z41" s="124" t="str">
        <f>IF(X41="",L41,IF(OR(L41-X41=0,L41-X41&lt;0),"-",L41-X41))</f>
        <v>-</v>
      </c>
      <c r="AB41" s="131" t="s">
        <v>173</v>
      </c>
    </row>
    <row r="42" spans="2:28" x14ac:dyDescent="0.4">
      <c r="B42" s="117"/>
      <c r="C42" s="133" t="s">
        <v>165</v>
      </c>
      <c r="D42" s="132"/>
      <c r="E42" s="117" t="s">
        <v>16</v>
      </c>
      <c r="F42" s="119"/>
      <c r="G42" s="117" t="s">
        <v>17</v>
      </c>
      <c r="H42" s="119"/>
      <c r="I42" s="120" t="s">
        <v>37</v>
      </c>
      <c r="J42" s="119">
        <v>0</v>
      </c>
      <c r="K42" s="121" t="s">
        <v>2</v>
      </c>
      <c r="L42" s="124" t="str">
        <f t="shared" ref="L42:L43" si="13">IF(OR(F42="",H42=""),"",(H42+IF(F42&gt;H42,1,0)-F42-J42)*24)</f>
        <v/>
      </c>
      <c r="N42" s="122">
        <f>【記載例】認知症対応型共同生活介護!$BB$13</f>
        <v>0.29166666666666669</v>
      </c>
      <c r="O42" s="112" t="s">
        <v>17</v>
      </c>
      <c r="P42" s="122">
        <f>【記載例】認知症対応型共同生活介護!$BF$13</f>
        <v>0.83333333333333337</v>
      </c>
      <c r="R42" s="125" t="str">
        <f t="shared" si="9"/>
        <v/>
      </c>
      <c r="S42" s="112" t="s">
        <v>17</v>
      </c>
      <c r="T42" s="125" t="str">
        <f t="shared" si="10"/>
        <v/>
      </c>
      <c r="U42" s="123" t="s">
        <v>37</v>
      </c>
      <c r="V42" s="119">
        <v>0</v>
      </c>
      <c r="W42" s="113" t="s">
        <v>2</v>
      </c>
      <c r="X42" s="124" t="str">
        <f t="shared" ref="X42:X43" si="14">IF(R42="","",IF((T42+IF(R42&gt;T42,1,0)-R42-V42)*24=0,"",(T42+IF(R42&gt;T42,1,0)-R42-V42)*24))</f>
        <v/>
      </c>
      <c r="Z42" s="124" t="str">
        <f t="shared" ref="Z42:Z43" si="15">IF(X42="",L42,IF(OR(L42-X42=0,L42-X42&lt;0),"-",L42-X42))</f>
        <v/>
      </c>
      <c r="AB42" s="131"/>
    </row>
    <row r="43" spans="2:28" x14ac:dyDescent="0.4">
      <c r="B43" s="117">
        <v>35</v>
      </c>
      <c r="C43" s="134" t="s">
        <v>180</v>
      </c>
      <c r="D43" s="132"/>
      <c r="E43" s="117" t="s">
        <v>16</v>
      </c>
      <c r="F43" s="119"/>
      <c r="G43" s="117" t="s">
        <v>17</v>
      </c>
      <c r="H43" s="119"/>
      <c r="I43" s="120" t="s">
        <v>37</v>
      </c>
      <c r="J43" s="119">
        <v>0</v>
      </c>
      <c r="K43" s="121" t="s">
        <v>2</v>
      </c>
      <c r="L43" s="124" t="str">
        <f t="shared" si="13"/>
        <v/>
      </c>
      <c r="N43" s="122">
        <f>【記載例】認知症対応型共同生活介護!$BB$13</f>
        <v>0.29166666666666669</v>
      </c>
      <c r="O43" s="112" t="s">
        <v>17</v>
      </c>
      <c r="P43" s="122">
        <f>【記載例】認知症対応型共同生活介護!$BF$13</f>
        <v>0.83333333333333337</v>
      </c>
      <c r="R43" s="125" t="str">
        <f t="shared" si="9"/>
        <v/>
      </c>
      <c r="S43" s="112" t="s">
        <v>17</v>
      </c>
      <c r="T43" s="125" t="str">
        <f t="shared" si="10"/>
        <v/>
      </c>
      <c r="U43" s="123" t="s">
        <v>37</v>
      </c>
      <c r="V43" s="119">
        <v>0</v>
      </c>
      <c r="W43" s="113" t="s">
        <v>2</v>
      </c>
      <c r="X43" s="124" t="str">
        <f t="shared" si="14"/>
        <v/>
      </c>
      <c r="Z43" s="124" t="str">
        <f t="shared" si="15"/>
        <v/>
      </c>
      <c r="AB43" s="131"/>
    </row>
    <row r="44" spans="2:28" x14ac:dyDescent="0.4">
      <c r="B44" s="117"/>
      <c r="C44" s="128" t="s">
        <v>180</v>
      </c>
      <c r="D44" s="132" t="str">
        <f>C42</f>
        <v>ah</v>
      </c>
      <c r="E44" s="117" t="s">
        <v>16</v>
      </c>
      <c r="F44" s="119" t="s">
        <v>36</v>
      </c>
      <c r="G44" s="117" t="s">
        <v>17</v>
      </c>
      <c r="H44" s="119" t="s">
        <v>36</v>
      </c>
      <c r="I44" s="120" t="s">
        <v>37</v>
      </c>
      <c r="J44" s="119" t="s">
        <v>36</v>
      </c>
      <c r="K44" s="121" t="s">
        <v>2</v>
      </c>
      <c r="L44" s="124" t="str">
        <f>IF(OR(L42="",L43=""),"",L42+L43)</f>
        <v/>
      </c>
      <c r="N44" s="122" t="s">
        <v>188</v>
      </c>
      <c r="O44" s="112" t="s">
        <v>17</v>
      </c>
      <c r="P44" s="122" t="s">
        <v>188</v>
      </c>
      <c r="R44" s="125" t="s">
        <v>188</v>
      </c>
      <c r="S44" s="112" t="s">
        <v>17</v>
      </c>
      <c r="T44" s="125" t="s">
        <v>188</v>
      </c>
      <c r="U44" s="123" t="s">
        <v>37</v>
      </c>
      <c r="V44" s="119" t="s">
        <v>172</v>
      </c>
      <c r="W44" s="113" t="s">
        <v>2</v>
      </c>
      <c r="X44" s="124" t="str">
        <f>IF(OR(X42="",X43=""),"",X42+X43)</f>
        <v/>
      </c>
      <c r="Z44" s="124" t="str">
        <f>IF(X44="",L44,IF(OR(L44-X44=0,L44-X44&lt;0),"-",L44-X44))</f>
        <v/>
      </c>
      <c r="AB44" s="131" t="s">
        <v>174</v>
      </c>
    </row>
    <row r="45" spans="2:28" x14ac:dyDescent="0.4">
      <c r="B45" s="117"/>
      <c r="C45" s="133" t="s">
        <v>166</v>
      </c>
      <c r="D45" s="132"/>
      <c r="E45" s="117" t="s">
        <v>16</v>
      </c>
      <c r="F45" s="119"/>
      <c r="G45" s="117" t="s">
        <v>17</v>
      </c>
      <c r="H45" s="119"/>
      <c r="I45" s="120" t="s">
        <v>37</v>
      </c>
      <c r="J45" s="119">
        <v>0</v>
      </c>
      <c r="K45" s="121" t="s">
        <v>2</v>
      </c>
      <c r="L45" s="124" t="str">
        <f t="shared" ref="L45:L46" si="16">IF(OR(F45="",H45=""),"",(H45+IF(F45&gt;H45,1,0)-F45-J45)*24)</f>
        <v/>
      </c>
      <c r="N45" s="122">
        <f>【記載例】認知症対応型共同生活介護!$BB$13</f>
        <v>0.29166666666666669</v>
      </c>
      <c r="O45" s="112" t="s">
        <v>17</v>
      </c>
      <c r="P45" s="122">
        <f>【記載例】認知症対応型共同生活介護!$BF$13</f>
        <v>0.83333333333333337</v>
      </c>
      <c r="R45" s="125" t="str">
        <f t="shared" ref="R45:R46" si="17">IF(F45="","",IF(F45&lt;N45,N45,IF(F45&gt;=P45,"",F45)))</f>
        <v/>
      </c>
      <c r="S45" s="112" t="s">
        <v>17</v>
      </c>
      <c r="T45" s="125" t="str">
        <f t="shared" ref="T45:T46" si="18">IF(H45="","",IF(H45&gt;F45,IF(H45&lt;P45,H45,P45),P45))</f>
        <v/>
      </c>
      <c r="U45" s="123" t="s">
        <v>37</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180</v>
      </c>
      <c r="D46" s="132"/>
      <c r="E46" s="117" t="s">
        <v>16</v>
      </c>
      <c r="F46" s="119"/>
      <c r="G46" s="117" t="s">
        <v>17</v>
      </c>
      <c r="H46" s="119"/>
      <c r="I46" s="120" t="s">
        <v>37</v>
      </c>
      <c r="J46" s="119">
        <v>0</v>
      </c>
      <c r="K46" s="121" t="s">
        <v>2</v>
      </c>
      <c r="L46" s="124" t="str">
        <f t="shared" si="16"/>
        <v/>
      </c>
      <c r="N46" s="122">
        <f>【記載例】認知症対応型共同生活介護!$BB$13</f>
        <v>0.29166666666666669</v>
      </c>
      <c r="O46" s="112" t="s">
        <v>17</v>
      </c>
      <c r="P46" s="122">
        <f>【記載例】認知症対応型共同生活介護!$BF$13</f>
        <v>0.83333333333333337</v>
      </c>
      <c r="R46" s="125" t="str">
        <f t="shared" si="17"/>
        <v/>
      </c>
      <c r="S46" s="112" t="s">
        <v>17</v>
      </c>
      <c r="T46" s="125" t="str">
        <f t="shared" si="18"/>
        <v/>
      </c>
      <c r="U46" s="123" t="s">
        <v>37</v>
      </c>
      <c r="V46" s="119">
        <v>0</v>
      </c>
      <c r="W46" s="113" t="s">
        <v>2</v>
      </c>
      <c r="X46" s="124" t="str">
        <f t="shared" si="19"/>
        <v/>
      </c>
      <c r="Z46" s="124" t="str">
        <f t="shared" si="20"/>
        <v/>
      </c>
      <c r="AB46" s="131"/>
    </row>
    <row r="47" spans="2:28" x14ac:dyDescent="0.4">
      <c r="B47" s="117"/>
      <c r="C47" s="128" t="s">
        <v>180</v>
      </c>
      <c r="D47" s="132" t="str">
        <f>C45</f>
        <v>ai</v>
      </c>
      <c r="E47" s="117" t="s">
        <v>16</v>
      </c>
      <c r="F47" s="119" t="s">
        <v>36</v>
      </c>
      <c r="G47" s="117" t="s">
        <v>17</v>
      </c>
      <c r="H47" s="119" t="s">
        <v>36</v>
      </c>
      <c r="I47" s="120" t="s">
        <v>37</v>
      </c>
      <c r="J47" s="119" t="s">
        <v>36</v>
      </c>
      <c r="K47" s="121" t="s">
        <v>2</v>
      </c>
      <c r="L47" s="124" t="str">
        <f>IF(OR(L45="",L46=""),"",L45+L46)</f>
        <v/>
      </c>
      <c r="N47" s="122" t="s">
        <v>188</v>
      </c>
      <c r="O47" s="112" t="s">
        <v>17</v>
      </c>
      <c r="P47" s="122" t="s">
        <v>188</v>
      </c>
      <c r="R47" s="125" t="s">
        <v>188</v>
      </c>
      <c r="S47" s="112" t="s">
        <v>17</v>
      </c>
      <c r="T47" s="125" t="s">
        <v>188</v>
      </c>
      <c r="U47" s="123" t="s">
        <v>37</v>
      </c>
      <c r="V47" s="119" t="s">
        <v>172</v>
      </c>
      <c r="W47" s="113" t="s">
        <v>2</v>
      </c>
      <c r="X47" s="124" t="str">
        <f>IF(OR(X45="",X46=""),"",X45+X46)</f>
        <v/>
      </c>
      <c r="Z47" s="124" t="str">
        <f>IF(X47="",L47,IF(OR(L47-X47=0,L47-X47&lt;0),"-",L47-X47))</f>
        <v/>
      </c>
      <c r="AB47" s="131" t="s">
        <v>174</v>
      </c>
    </row>
    <row r="49" spans="3:4" x14ac:dyDescent="0.4">
      <c r="C49" s="114" t="s">
        <v>177</v>
      </c>
      <c r="D49" s="114"/>
    </row>
    <row r="50" spans="3:4" x14ac:dyDescent="0.4">
      <c r="C50" s="114" t="s">
        <v>178</v>
      </c>
      <c r="D50" s="114"/>
    </row>
    <row r="51" spans="3:4" x14ac:dyDescent="0.4">
      <c r="C51" s="114" t="s">
        <v>175</v>
      </c>
      <c r="D51" s="114"/>
    </row>
    <row r="52" spans="3:4" x14ac:dyDescent="0.4">
      <c r="C52" s="114" t="s">
        <v>176</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7"/>
  <sheetViews>
    <sheetView showGridLines="0" view="pageBreakPreview" zoomScaleNormal="55" zoomScaleSheetLayoutView="100"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4">
      <c r="H2" s="7"/>
      <c r="K2" s="7"/>
      <c r="L2" s="7"/>
      <c r="N2" s="9"/>
      <c r="O2" s="9"/>
      <c r="P2" s="9"/>
      <c r="Q2" s="9"/>
      <c r="R2" s="9"/>
      <c r="S2" s="9"/>
      <c r="T2" s="9"/>
      <c r="U2" s="9"/>
      <c r="Z2" s="9" t="s">
        <v>27</v>
      </c>
      <c r="AA2" s="332">
        <v>6</v>
      </c>
      <c r="AB2" s="332"/>
      <c r="AC2" s="9" t="s">
        <v>28</v>
      </c>
      <c r="AD2" s="333">
        <f>IF(AA2=0,"",YEAR(DATE(2018+AA2,1,1)))</f>
        <v>2024</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4">
      <c r="H4" s="7"/>
      <c r="K4" s="7"/>
      <c r="M4" s="9"/>
      <c r="N4" s="9"/>
      <c r="O4" s="9"/>
      <c r="P4" s="9"/>
      <c r="Q4" s="9"/>
      <c r="R4" s="9"/>
      <c r="S4" s="9"/>
      <c r="AA4" s="32"/>
      <c r="AB4" s="32"/>
      <c r="AC4" s="32"/>
      <c r="AD4" s="33"/>
      <c r="AE4" s="32"/>
      <c r="BB4" s="34" t="s">
        <v>149</v>
      </c>
      <c r="BC4" s="286" t="s">
        <v>150</v>
      </c>
      <c r="BD4" s="287"/>
      <c r="BE4" s="287"/>
      <c r="BF4" s="288"/>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c r="BD10" s="194"/>
      <c r="BE10" s="2" t="s">
        <v>217</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334"/>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334"/>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4">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4">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4">
      <c r="B19" s="298"/>
      <c r="C19" s="303"/>
      <c r="D19" s="304"/>
      <c r="E19" s="305"/>
      <c r="F19" s="91"/>
      <c r="G19" s="29"/>
      <c r="H19" s="310"/>
      <c r="I19" s="313"/>
      <c r="J19" s="304"/>
      <c r="K19" s="304"/>
      <c r="L19" s="305"/>
      <c r="M19" s="313"/>
      <c r="N19" s="304"/>
      <c r="O19" s="305"/>
      <c r="P19" s="313"/>
      <c r="Q19" s="304"/>
      <c r="R19" s="304"/>
      <c r="S19" s="304"/>
      <c r="T19" s="32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45">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4">
      <c r="B21" s="93"/>
      <c r="C21" s="251"/>
      <c r="D21" s="252"/>
      <c r="E21" s="253"/>
      <c r="F21" s="135"/>
      <c r="G21" s="94"/>
      <c r="H21" s="289"/>
      <c r="I21" s="254"/>
      <c r="J21" s="255"/>
      <c r="K21" s="255"/>
      <c r="L21" s="256"/>
      <c r="M21" s="290"/>
      <c r="N21" s="291"/>
      <c r="O21" s="292"/>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7"/>
      <c r="BA21" s="338"/>
      <c r="BB21" s="339"/>
      <c r="BC21" s="338"/>
      <c r="BD21" s="340"/>
      <c r="BE21" s="341"/>
      <c r="BF21" s="341"/>
      <c r="BG21" s="341"/>
      <c r="BH21" s="342"/>
    </row>
    <row r="22" spans="2:60" ht="20.25" customHeight="1" x14ac:dyDescent="0.4">
      <c r="B22" s="96">
        <v>1</v>
      </c>
      <c r="C22" s="220"/>
      <c r="D22" s="221"/>
      <c r="E22" s="222"/>
      <c r="F22" s="95">
        <f>C21</f>
        <v>0</v>
      </c>
      <c r="G22" s="97"/>
      <c r="H22" s="230"/>
      <c r="I22" s="208"/>
      <c r="J22" s="209"/>
      <c r="K22" s="209"/>
      <c r="L22" s="210"/>
      <c r="M22" s="198"/>
      <c r="N22" s="199"/>
      <c r="O22" s="200"/>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5">
        <f>IF($BC$3="４週",SUM(U22:AV22),IF($BC$3="暦月",SUM(U22:AY22),""))</f>
        <v>0</v>
      </c>
      <c r="BA22" s="246"/>
      <c r="BB22" s="247">
        <f>IF($BC$3="４週",AZ22/4,IF($BC$3="暦月",(AZ22/($BC$8/7)),""))</f>
        <v>0</v>
      </c>
      <c r="BC22" s="246"/>
      <c r="BD22" s="239"/>
      <c r="BE22" s="240"/>
      <c r="BF22" s="240"/>
      <c r="BG22" s="240"/>
      <c r="BH22" s="241"/>
    </row>
    <row r="23" spans="2:60" ht="20.25" customHeight="1" x14ac:dyDescent="0.4">
      <c r="B23" s="98"/>
      <c r="C23" s="223"/>
      <c r="D23" s="224"/>
      <c r="E23" s="225"/>
      <c r="F23" s="136"/>
      <c r="G23" s="99">
        <f>C21</f>
        <v>0</v>
      </c>
      <c r="H23" s="235"/>
      <c r="I23" s="211"/>
      <c r="J23" s="212"/>
      <c r="K23" s="212"/>
      <c r="L23" s="213"/>
      <c r="M23" s="201"/>
      <c r="N23" s="202"/>
      <c r="O23" s="203"/>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4">
      <c r="B24" s="100"/>
      <c r="C24" s="217"/>
      <c r="D24" s="218"/>
      <c r="E24" s="219"/>
      <c r="F24" s="137"/>
      <c r="G24" s="101"/>
      <c r="H24" s="293"/>
      <c r="I24" s="205"/>
      <c r="J24" s="206"/>
      <c r="K24" s="206"/>
      <c r="L24" s="207"/>
      <c r="M24" s="195"/>
      <c r="N24" s="196"/>
      <c r="O24" s="197"/>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4"/>
      <c r="BA24" s="192"/>
      <c r="BB24" s="191"/>
      <c r="BC24" s="192"/>
      <c r="BD24" s="236"/>
      <c r="BE24" s="237"/>
      <c r="BF24" s="237"/>
      <c r="BG24" s="237"/>
      <c r="BH24" s="238"/>
    </row>
    <row r="25" spans="2:60" ht="20.25" customHeight="1" x14ac:dyDescent="0.4">
      <c r="B25" s="96">
        <f>B22+1</f>
        <v>2</v>
      </c>
      <c r="C25" s="220"/>
      <c r="D25" s="221"/>
      <c r="E25" s="222"/>
      <c r="F25" s="95">
        <f>C24</f>
        <v>0</v>
      </c>
      <c r="G25" s="97"/>
      <c r="H25" s="230"/>
      <c r="I25" s="208"/>
      <c r="J25" s="209"/>
      <c r="K25" s="209"/>
      <c r="L25" s="210"/>
      <c r="M25" s="198"/>
      <c r="N25" s="199"/>
      <c r="O25" s="200"/>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5">
        <f>IF($BC$3="４週",SUM(U25:AV25),IF($BC$3="暦月",SUM(U25:AY25),""))</f>
        <v>0</v>
      </c>
      <c r="BA25" s="246"/>
      <c r="BB25" s="247">
        <f>IF($BC$3="４週",AZ25/4,IF($BC$3="暦月",(AZ25/($BC$8/7)),""))</f>
        <v>0</v>
      </c>
      <c r="BC25" s="246"/>
      <c r="BD25" s="239"/>
      <c r="BE25" s="240"/>
      <c r="BF25" s="240"/>
      <c r="BG25" s="240"/>
      <c r="BH25" s="241"/>
    </row>
    <row r="26" spans="2:60" ht="20.25" customHeight="1" x14ac:dyDescent="0.4">
      <c r="B26" s="98"/>
      <c r="C26" s="223"/>
      <c r="D26" s="224"/>
      <c r="E26" s="225"/>
      <c r="F26" s="136"/>
      <c r="G26" s="99">
        <f>C24</f>
        <v>0</v>
      </c>
      <c r="H26" s="235"/>
      <c r="I26" s="211"/>
      <c r="J26" s="212"/>
      <c r="K26" s="212"/>
      <c r="L26" s="213"/>
      <c r="M26" s="201"/>
      <c r="N26" s="202"/>
      <c r="O26" s="203"/>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4">
      <c r="B27" s="100"/>
      <c r="C27" s="217"/>
      <c r="D27" s="218"/>
      <c r="E27" s="219"/>
      <c r="F27" s="95"/>
      <c r="G27" s="97"/>
      <c r="H27" s="229"/>
      <c r="I27" s="205"/>
      <c r="J27" s="206"/>
      <c r="K27" s="206"/>
      <c r="L27" s="207"/>
      <c r="M27" s="195"/>
      <c r="N27" s="196"/>
      <c r="O27" s="197"/>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4"/>
      <c r="BA27" s="192"/>
      <c r="BB27" s="191"/>
      <c r="BC27" s="192"/>
      <c r="BD27" s="236"/>
      <c r="BE27" s="237"/>
      <c r="BF27" s="237"/>
      <c r="BG27" s="237"/>
      <c r="BH27" s="238"/>
    </row>
    <row r="28" spans="2:60" ht="20.25" customHeight="1" x14ac:dyDescent="0.4">
      <c r="B28" s="96">
        <f>B25+1</f>
        <v>3</v>
      </c>
      <c r="C28" s="220"/>
      <c r="D28" s="221"/>
      <c r="E28" s="222"/>
      <c r="F28" s="95">
        <f>C27</f>
        <v>0</v>
      </c>
      <c r="G28" s="97"/>
      <c r="H28" s="230"/>
      <c r="I28" s="208"/>
      <c r="J28" s="209"/>
      <c r="K28" s="209"/>
      <c r="L28" s="210"/>
      <c r="M28" s="198"/>
      <c r="N28" s="199"/>
      <c r="O28" s="200"/>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5">
        <f>IF($BC$3="４週",SUM(U28:AV28),IF($BC$3="暦月",SUM(U28:AY28),""))</f>
        <v>0</v>
      </c>
      <c r="BA28" s="246"/>
      <c r="BB28" s="247">
        <f>IF($BC$3="４週",AZ28/4,IF($BC$3="暦月",(AZ28/($BC$8/7)),""))</f>
        <v>0</v>
      </c>
      <c r="BC28" s="246"/>
      <c r="BD28" s="239"/>
      <c r="BE28" s="240"/>
      <c r="BF28" s="240"/>
      <c r="BG28" s="240"/>
      <c r="BH28" s="241"/>
    </row>
    <row r="29" spans="2:60" ht="20.25" customHeight="1" x14ac:dyDescent="0.4">
      <c r="B29" s="98"/>
      <c r="C29" s="223"/>
      <c r="D29" s="224"/>
      <c r="E29" s="225"/>
      <c r="F29" s="136"/>
      <c r="G29" s="99">
        <f>C27</f>
        <v>0</v>
      </c>
      <c r="H29" s="235"/>
      <c r="I29" s="211"/>
      <c r="J29" s="212"/>
      <c r="K29" s="212"/>
      <c r="L29" s="213"/>
      <c r="M29" s="201"/>
      <c r="N29" s="202"/>
      <c r="O29" s="203"/>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8">
        <f>IF($BC$3="４週",SUM(U29:AV29),IF($BC$3="暦月",SUM(U29:AY29),""))</f>
        <v>0</v>
      </c>
      <c r="BA29" s="249"/>
      <c r="BB29" s="250">
        <f>IF($BC$3="４週",AZ29/4,IF($BC$3="暦月",(AZ29/($BC$8/7)),""))</f>
        <v>0</v>
      </c>
      <c r="BC29" s="249"/>
      <c r="BD29" s="242"/>
      <c r="BE29" s="243"/>
      <c r="BF29" s="243"/>
      <c r="BG29" s="243"/>
      <c r="BH29" s="244"/>
    </row>
    <row r="30" spans="2:60" ht="20.25" customHeight="1" x14ac:dyDescent="0.4">
      <c r="B30" s="100"/>
      <c r="C30" s="217"/>
      <c r="D30" s="218"/>
      <c r="E30" s="219"/>
      <c r="F30" s="95"/>
      <c r="G30" s="97"/>
      <c r="H30" s="229"/>
      <c r="I30" s="205"/>
      <c r="J30" s="206"/>
      <c r="K30" s="206"/>
      <c r="L30" s="207"/>
      <c r="M30" s="195"/>
      <c r="N30" s="196"/>
      <c r="O30" s="197"/>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4"/>
      <c r="BA30" s="192"/>
      <c r="BB30" s="191"/>
      <c r="BC30" s="192"/>
      <c r="BD30" s="236"/>
      <c r="BE30" s="237"/>
      <c r="BF30" s="237"/>
      <c r="BG30" s="237"/>
      <c r="BH30" s="238"/>
    </row>
    <row r="31" spans="2:60" ht="20.25" customHeight="1" x14ac:dyDescent="0.4">
      <c r="B31" s="96">
        <f>B28+1</f>
        <v>4</v>
      </c>
      <c r="C31" s="220"/>
      <c r="D31" s="221"/>
      <c r="E31" s="222"/>
      <c r="F31" s="95">
        <f>C30</f>
        <v>0</v>
      </c>
      <c r="G31" s="97"/>
      <c r="H31" s="230"/>
      <c r="I31" s="208"/>
      <c r="J31" s="209"/>
      <c r="K31" s="209"/>
      <c r="L31" s="210"/>
      <c r="M31" s="198"/>
      <c r="N31" s="199"/>
      <c r="O31" s="200"/>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5">
        <f>IF($BC$3="４週",SUM(U31:AV31),IF($BC$3="暦月",SUM(U31:AY31),""))</f>
        <v>0</v>
      </c>
      <c r="BA31" s="246"/>
      <c r="BB31" s="247">
        <f>IF($BC$3="４週",AZ31/4,IF($BC$3="暦月",(AZ31/($BC$8/7)),""))</f>
        <v>0</v>
      </c>
      <c r="BC31" s="246"/>
      <c r="BD31" s="239"/>
      <c r="BE31" s="240"/>
      <c r="BF31" s="240"/>
      <c r="BG31" s="240"/>
      <c r="BH31" s="241"/>
    </row>
    <row r="32" spans="2:60" ht="20.25" customHeight="1" x14ac:dyDescent="0.4">
      <c r="B32" s="98"/>
      <c r="C32" s="223"/>
      <c r="D32" s="224"/>
      <c r="E32" s="225"/>
      <c r="F32" s="136"/>
      <c r="G32" s="99">
        <f>C30</f>
        <v>0</v>
      </c>
      <c r="H32" s="235"/>
      <c r="I32" s="211"/>
      <c r="J32" s="212"/>
      <c r="K32" s="212"/>
      <c r="L32" s="213"/>
      <c r="M32" s="201"/>
      <c r="N32" s="202"/>
      <c r="O32" s="203"/>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8">
        <f>IF($BC$3="４週",SUM(U32:AV32),IF($BC$3="暦月",SUM(U32:AY32),""))</f>
        <v>0</v>
      </c>
      <c r="BA32" s="249"/>
      <c r="BB32" s="250">
        <f>IF($BC$3="４週",AZ32/4,IF($BC$3="暦月",(AZ32/($BC$8/7)),""))</f>
        <v>0</v>
      </c>
      <c r="BC32" s="249"/>
      <c r="BD32" s="242"/>
      <c r="BE32" s="243"/>
      <c r="BF32" s="243"/>
      <c r="BG32" s="243"/>
      <c r="BH32" s="244"/>
    </row>
    <row r="33" spans="2:60" ht="20.25" customHeight="1" x14ac:dyDescent="0.4">
      <c r="B33" s="100"/>
      <c r="C33" s="217"/>
      <c r="D33" s="218"/>
      <c r="E33" s="219"/>
      <c r="F33" s="95"/>
      <c r="G33" s="97"/>
      <c r="H33" s="229"/>
      <c r="I33" s="205"/>
      <c r="J33" s="206"/>
      <c r="K33" s="206"/>
      <c r="L33" s="207"/>
      <c r="M33" s="195"/>
      <c r="N33" s="196"/>
      <c r="O33" s="197"/>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4"/>
      <c r="BA33" s="192"/>
      <c r="BB33" s="191"/>
      <c r="BC33" s="192"/>
      <c r="BD33" s="236"/>
      <c r="BE33" s="237"/>
      <c r="BF33" s="237"/>
      <c r="BG33" s="237"/>
      <c r="BH33" s="238"/>
    </row>
    <row r="34" spans="2:60" ht="20.25" customHeight="1" x14ac:dyDescent="0.4">
      <c r="B34" s="96">
        <f>B31+1</f>
        <v>5</v>
      </c>
      <c r="C34" s="220"/>
      <c r="D34" s="221"/>
      <c r="E34" s="222"/>
      <c r="F34" s="95">
        <f>C33</f>
        <v>0</v>
      </c>
      <c r="G34" s="97"/>
      <c r="H34" s="230"/>
      <c r="I34" s="208"/>
      <c r="J34" s="209"/>
      <c r="K34" s="209"/>
      <c r="L34" s="210"/>
      <c r="M34" s="198"/>
      <c r="N34" s="199"/>
      <c r="O34" s="200"/>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5">
        <f>IF($BC$3="４週",SUM(U34:AV34),IF($BC$3="暦月",SUM(U34:AY34),""))</f>
        <v>0</v>
      </c>
      <c r="BA34" s="246"/>
      <c r="BB34" s="247">
        <f>IF($BC$3="４週",AZ34/4,IF($BC$3="暦月",(AZ34/($BC$8/7)),""))</f>
        <v>0</v>
      </c>
      <c r="BC34" s="246"/>
      <c r="BD34" s="239"/>
      <c r="BE34" s="240"/>
      <c r="BF34" s="240"/>
      <c r="BG34" s="240"/>
      <c r="BH34" s="241"/>
    </row>
    <row r="35" spans="2:60" ht="20.25" customHeight="1" x14ac:dyDescent="0.4">
      <c r="B35" s="98"/>
      <c r="C35" s="223"/>
      <c r="D35" s="224"/>
      <c r="E35" s="225"/>
      <c r="F35" s="136"/>
      <c r="G35" s="99">
        <f>C33</f>
        <v>0</v>
      </c>
      <c r="H35" s="235"/>
      <c r="I35" s="211"/>
      <c r="J35" s="212"/>
      <c r="K35" s="212"/>
      <c r="L35" s="213"/>
      <c r="M35" s="201"/>
      <c r="N35" s="202"/>
      <c r="O35" s="203"/>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4">
      <c r="B36" s="100"/>
      <c r="C36" s="217"/>
      <c r="D36" s="218"/>
      <c r="E36" s="219"/>
      <c r="F36" s="95"/>
      <c r="G36" s="97"/>
      <c r="H36" s="229"/>
      <c r="I36" s="205"/>
      <c r="J36" s="206"/>
      <c r="K36" s="206"/>
      <c r="L36" s="207"/>
      <c r="M36" s="195"/>
      <c r="N36" s="196"/>
      <c r="O36" s="197"/>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4"/>
      <c r="BA36" s="192"/>
      <c r="BB36" s="191"/>
      <c r="BC36" s="192"/>
      <c r="BD36" s="236"/>
      <c r="BE36" s="237"/>
      <c r="BF36" s="237"/>
      <c r="BG36" s="237"/>
      <c r="BH36" s="238"/>
    </row>
    <row r="37" spans="2:60" ht="20.25" customHeight="1" x14ac:dyDescent="0.4">
      <c r="B37" s="96">
        <f>B34+1</f>
        <v>6</v>
      </c>
      <c r="C37" s="220"/>
      <c r="D37" s="221"/>
      <c r="E37" s="222"/>
      <c r="F37" s="95">
        <f>C36</f>
        <v>0</v>
      </c>
      <c r="G37" s="97"/>
      <c r="H37" s="230"/>
      <c r="I37" s="208"/>
      <c r="J37" s="209"/>
      <c r="K37" s="209"/>
      <c r="L37" s="210"/>
      <c r="M37" s="198"/>
      <c r="N37" s="199"/>
      <c r="O37" s="200"/>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5">
        <f>IF($BC$3="４週",SUM(U37:AV37),IF($BC$3="暦月",SUM(U37:AY37),""))</f>
        <v>0</v>
      </c>
      <c r="BA37" s="246"/>
      <c r="BB37" s="247">
        <f>IF($BC$3="４週",AZ37/4,IF($BC$3="暦月",(AZ37/($BC$8/7)),""))</f>
        <v>0</v>
      </c>
      <c r="BC37" s="246"/>
      <c r="BD37" s="239"/>
      <c r="BE37" s="240"/>
      <c r="BF37" s="240"/>
      <c r="BG37" s="240"/>
      <c r="BH37" s="241"/>
    </row>
    <row r="38" spans="2:60" ht="20.25" customHeight="1" x14ac:dyDescent="0.4">
      <c r="B38" s="98"/>
      <c r="C38" s="223"/>
      <c r="D38" s="224"/>
      <c r="E38" s="225"/>
      <c r="F38" s="136"/>
      <c r="G38" s="99">
        <f>C36</f>
        <v>0</v>
      </c>
      <c r="H38" s="235"/>
      <c r="I38" s="211"/>
      <c r="J38" s="212"/>
      <c r="K38" s="212"/>
      <c r="L38" s="213"/>
      <c r="M38" s="201"/>
      <c r="N38" s="202"/>
      <c r="O38" s="203"/>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8">
        <f>IF($BC$3="４週",SUM(U38:AV38),IF($BC$3="暦月",SUM(U38:AY38),""))</f>
        <v>0</v>
      </c>
      <c r="BA38" s="249"/>
      <c r="BB38" s="250">
        <f>IF($BC$3="４週",AZ38/4,IF($BC$3="暦月",(AZ38/($BC$8/7)),""))</f>
        <v>0</v>
      </c>
      <c r="BC38" s="249"/>
      <c r="BD38" s="242"/>
      <c r="BE38" s="243"/>
      <c r="BF38" s="243"/>
      <c r="BG38" s="243"/>
      <c r="BH38" s="244"/>
    </row>
    <row r="39" spans="2:60" ht="20.25" customHeight="1" x14ac:dyDescent="0.4">
      <c r="B39" s="100"/>
      <c r="C39" s="217"/>
      <c r="D39" s="218"/>
      <c r="E39" s="219"/>
      <c r="F39" s="95"/>
      <c r="G39" s="97"/>
      <c r="H39" s="229"/>
      <c r="I39" s="205"/>
      <c r="J39" s="206"/>
      <c r="K39" s="206"/>
      <c r="L39" s="207"/>
      <c r="M39" s="195"/>
      <c r="N39" s="196"/>
      <c r="O39" s="197"/>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4"/>
      <c r="BA39" s="192"/>
      <c r="BB39" s="191"/>
      <c r="BC39" s="192"/>
      <c r="BD39" s="236"/>
      <c r="BE39" s="237"/>
      <c r="BF39" s="237"/>
      <c r="BG39" s="237"/>
      <c r="BH39" s="238"/>
    </row>
    <row r="40" spans="2:60" ht="20.25" customHeight="1" x14ac:dyDescent="0.4">
      <c r="B40" s="96">
        <f>B37+1</f>
        <v>7</v>
      </c>
      <c r="C40" s="220"/>
      <c r="D40" s="221"/>
      <c r="E40" s="222"/>
      <c r="F40" s="95">
        <f>C39</f>
        <v>0</v>
      </c>
      <c r="G40" s="97"/>
      <c r="H40" s="230"/>
      <c r="I40" s="208"/>
      <c r="J40" s="209"/>
      <c r="K40" s="209"/>
      <c r="L40" s="210"/>
      <c r="M40" s="198"/>
      <c r="N40" s="199"/>
      <c r="O40" s="200"/>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5">
        <f>IF($BC$3="４週",SUM(U40:AV40),IF($BC$3="暦月",SUM(U40:AY40),""))</f>
        <v>0</v>
      </c>
      <c r="BA40" s="246"/>
      <c r="BB40" s="247">
        <f>IF($BC$3="４週",AZ40/4,IF($BC$3="暦月",(AZ40/($BC$8/7)),""))</f>
        <v>0</v>
      </c>
      <c r="BC40" s="246"/>
      <c r="BD40" s="239"/>
      <c r="BE40" s="240"/>
      <c r="BF40" s="240"/>
      <c r="BG40" s="240"/>
      <c r="BH40" s="241"/>
    </row>
    <row r="41" spans="2:60" ht="20.25" customHeight="1" x14ac:dyDescent="0.4">
      <c r="B41" s="98"/>
      <c r="C41" s="223"/>
      <c r="D41" s="224"/>
      <c r="E41" s="225"/>
      <c r="F41" s="136"/>
      <c r="G41" s="99">
        <f>C39</f>
        <v>0</v>
      </c>
      <c r="H41" s="235"/>
      <c r="I41" s="211"/>
      <c r="J41" s="212"/>
      <c r="K41" s="212"/>
      <c r="L41" s="213"/>
      <c r="M41" s="201"/>
      <c r="N41" s="202"/>
      <c r="O41" s="203"/>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8">
        <f>IF($BC$3="４週",SUM(U41:AV41),IF($BC$3="暦月",SUM(U41:AY41),""))</f>
        <v>0</v>
      </c>
      <c r="BA41" s="249"/>
      <c r="BB41" s="250">
        <f>IF($BC$3="４週",AZ41/4,IF($BC$3="暦月",(AZ41/($BC$8/7)),""))</f>
        <v>0</v>
      </c>
      <c r="BC41" s="249"/>
      <c r="BD41" s="242"/>
      <c r="BE41" s="243"/>
      <c r="BF41" s="243"/>
      <c r="BG41" s="243"/>
      <c r="BH41" s="244"/>
    </row>
    <row r="42" spans="2:60" ht="20.25" customHeight="1" x14ac:dyDescent="0.4">
      <c r="B42" s="100"/>
      <c r="C42" s="217"/>
      <c r="D42" s="218"/>
      <c r="E42" s="219"/>
      <c r="F42" s="95"/>
      <c r="G42" s="97"/>
      <c r="H42" s="229"/>
      <c r="I42" s="205"/>
      <c r="J42" s="206"/>
      <c r="K42" s="206"/>
      <c r="L42" s="207"/>
      <c r="M42" s="195"/>
      <c r="N42" s="196"/>
      <c r="O42" s="197"/>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4"/>
      <c r="BA42" s="192"/>
      <c r="BB42" s="191"/>
      <c r="BC42" s="192"/>
      <c r="BD42" s="236"/>
      <c r="BE42" s="237"/>
      <c r="BF42" s="237"/>
      <c r="BG42" s="237"/>
      <c r="BH42" s="238"/>
    </row>
    <row r="43" spans="2:60" ht="20.25" customHeight="1" x14ac:dyDescent="0.4">
      <c r="B43" s="96">
        <f>B40+1</f>
        <v>8</v>
      </c>
      <c r="C43" s="220"/>
      <c r="D43" s="221"/>
      <c r="E43" s="222"/>
      <c r="F43" s="95">
        <f>C42</f>
        <v>0</v>
      </c>
      <c r="G43" s="97"/>
      <c r="H43" s="230"/>
      <c r="I43" s="208"/>
      <c r="J43" s="209"/>
      <c r="K43" s="209"/>
      <c r="L43" s="210"/>
      <c r="M43" s="198"/>
      <c r="N43" s="199"/>
      <c r="O43" s="200"/>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5">
        <f>IF($BC$3="４週",SUM(U43:AV43),IF($BC$3="暦月",SUM(U43:AY43),""))</f>
        <v>0</v>
      </c>
      <c r="BA43" s="246"/>
      <c r="BB43" s="247">
        <f>IF($BC$3="４週",AZ43/4,IF($BC$3="暦月",(AZ43/($BC$8/7)),""))</f>
        <v>0</v>
      </c>
      <c r="BC43" s="246"/>
      <c r="BD43" s="239"/>
      <c r="BE43" s="240"/>
      <c r="BF43" s="240"/>
      <c r="BG43" s="240"/>
      <c r="BH43" s="241"/>
    </row>
    <row r="44" spans="2:60" ht="20.25" customHeight="1" x14ac:dyDescent="0.4">
      <c r="B44" s="98"/>
      <c r="C44" s="223"/>
      <c r="D44" s="224"/>
      <c r="E44" s="225"/>
      <c r="F44" s="136"/>
      <c r="G44" s="99">
        <f>C42</f>
        <v>0</v>
      </c>
      <c r="H44" s="235"/>
      <c r="I44" s="211"/>
      <c r="J44" s="212"/>
      <c r="K44" s="212"/>
      <c r="L44" s="213"/>
      <c r="M44" s="201"/>
      <c r="N44" s="202"/>
      <c r="O44" s="203"/>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8">
        <f>IF($BC$3="４週",SUM(U44:AV44),IF($BC$3="暦月",SUM(U44:AY44),""))</f>
        <v>0</v>
      </c>
      <c r="BA44" s="249"/>
      <c r="BB44" s="250">
        <f>IF($BC$3="４週",AZ44/4,IF($BC$3="暦月",(AZ44/($BC$8/7)),""))</f>
        <v>0</v>
      </c>
      <c r="BC44" s="249"/>
      <c r="BD44" s="242"/>
      <c r="BE44" s="243"/>
      <c r="BF44" s="243"/>
      <c r="BG44" s="243"/>
      <c r="BH44" s="244"/>
    </row>
    <row r="45" spans="2:60" ht="20.25" customHeight="1" x14ac:dyDescent="0.4">
      <c r="B45" s="100"/>
      <c r="C45" s="217"/>
      <c r="D45" s="218"/>
      <c r="E45" s="219"/>
      <c r="F45" s="95"/>
      <c r="G45" s="97"/>
      <c r="H45" s="229"/>
      <c r="I45" s="205"/>
      <c r="J45" s="206"/>
      <c r="K45" s="206"/>
      <c r="L45" s="207"/>
      <c r="M45" s="195"/>
      <c r="N45" s="196"/>
      <c r="O45" s="197"/>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4"/>
      <c r="BA45" s="192"/>
      <c r="BB45" s="191"/>
      <c r="BC45" s="192"/>
      <c r="BD45" s="236"/>
      <c r="BE45" s="237"/>
      <c r="BF45" s="237"/>
      <c r="BG45" s="237"/>
      <c r="BH45" s="238"/>
    </row>
    <row r="46" spans="2:60" ht="20.25" customHeight="1" x14ac:dyDescent="0.4">
      <c r="B46" s="96">
        <f>B43+1</f>
        <v>9</v>
      </c>
      <c r="C46" s="220"/>
      <c r="D46" s="221"/>
      <c r="E46" s="222"/>
      <c r="F46" s="95">
        <f>C45</f>
        <v>0</v>
      </c>
      <c r="G46" s="97"/>
      <c r="H46" s="230"/>
      <c r="I46" s="208"/>
      <c r="J46" s="209"/>
      <c r="K46" s="209"/>
      <c r="L46" s="210"/>
      <c r="M46" s="198"/>
      <c r="N46" s="199"/>
      <c r="O46" s="200"/>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5">
        <f>IF($BC$3="４週",SUM(U46:AV46),IF($BC$3="暦月",SUM(U46:AY46),""))</f>
        <v>0</v>
      </c>
      <c r="BA46" s="246"/>
      <c r="BB46" s="247">
        <f>IF($BC$3="４週",AZ46/4,IF($BC$3="暦月",(AZ46/($BC$8/7)),""))</f>
        <v>0</v>
      </c>
      <c r="BC46" s="246"/>
      <c r="BD46" s="239"/>
      <c r="BE46" s="240"/>
      <c r="BF46" s="240"/>
      <c r="BG46" s="240"/>
      <c r="BH46" s="241"/>
    </row>
    <row r="47" spans="2:60" ht="20.25" customHeight="1" x14ac:dyDescent="0.4">
      <c r="B47" s="98"/>
      <c r="C47" s="223"/>
      <c r="D47" s="224"/>
      <c r="E47" s="225"/>
      <c r="F47" s="136"/>
      <c r="G47" s="99">
        <f>C45</f>
        <v>0</v>
      </c>
      <c r="H47" s="235"/>
      <c r="I47" s="211"/>
      <c r="J47" s="212"/>
      <c r="K47" s="212"/>
      <c r="L47" s="213"/>
      <c r="M47" s="201"/>
      <c r="N47" s="202"/>
      <c r="O47" s="203"/>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8">
        <f>IF($BC$3="４週",SUM(U47:AV47),IF($BC$3="暦月",SUM(U47:AY47),""))</f>
        <v>0</v>
      </c>
      <c r="BA47" s="249"/>
      <c r="BB47" s="250">
        <f>IF($BC$3="４週",AZ47/4,IF($BC$3="暦月",(AZ47/($BC$8/7)),""))</f>
        <v>0</v>
      </c>
      <c r="BC47" s="249"/>
      <c r="BD47" s="242"/>
      <c r="BE47" s="243"/>
      <c r="BF47" s="243"/>
      <c r="BG47" s="243"/>
      <c r="BH47" s="244"/>
    </row>
    <row r="48" spans="2:60" ht="20.25" customHeight="1" x14ac:dyDescent="0.4">
      <c r="B48" s="100"/>
      <c r="C48" s="217"/>
      <c r="D48" s="218"/>
      <c r="E48" s="219"/>
      <c r="F48" s="95"/>
      <c r="G48" s="97"/>
      <c r="H48" s="229"/>
      <c r="I48" s="205"/>
      <c r="J48" s="206"/>
      <c r="K48" s="206"/>
      <c r="L48" s="207"/>
      <c r="M48" s="195"/>
      <c r="N48" s="196"/>
      <c r="O48" s="197"/>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4"/>
      <c r="BA48" s="192"/>
      <c r="BB48" s="191"/>
      <c r="BC48" s="192"/>
      <c r="BD48" s="236"/>
      <c r="BE48" s="237"/>
      <c r="BF48" s="237"/>
      <c r="BG48" s="237"/>
      <c r="BH48" s="238"/>
    </row>
    <row r="49" spans="2:60" ht="20.25" customHeight="1" x14ac:dyDescent="0.4">
      <c r="B49" s="96">
        <f>B46+1</f>
        <v>10</v>
      </c>
      <c r="C49" s="220"/>
      <c r="D49" s="221"/>
      <c r="E49" s="222"/>
      <c r="F49" s="95">
        <f>C48</f>
        <v>0</v>
      </c>
      <c r="G49" s="97"/>
      <c r="H49" s="230"/>
      <c r="I49" s="208"/>
      <c r="J49" s="209"/>
      <c r="K49" s="209"/>
      <c r="L49" s="210"/>
      <c r="M49" s="198"/>
      <c r="N49" s="199"/>
      <c r="O49" s="200"/>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5">
        <f>IF($BC$3="４週",SUM(U49:AV49),IF($BC$3="暦月",SUM(U49:AY49),""))</f>
        <v>0</v>
      </c>
      <c r="BA49" s="246"/>
      <c r="BB49" s="247">
        <f>IF($BC$3="４週",AZ49/4,IF($BC$3="暦月",(AZ49/($BC$8/7)),""))</f>
        <v>0</v>
      </c>
      <c r="BC49" s="246"/>
      <c r="BD49" s="239"/>
      <c r="BE49" s="240"/>
      <c r="BF49" s="240"/>
      <c r="BG49" s="240"/>
      <c r="BH49" s="241"/>
    </row>
    <row r="50" spans="2:60" ht="20.25" customHeight="1" x14ac:dyDescent="0.4">
      <c r="B50" s="98"/>
      <c r="C50" s="223"/>
      <c r="D50" s="224"/>
      <c r="E50" s="225"/>
      <c r="F50" s="136"/>
      <c r="G50" s="99">
        <f>C48</f>
        <v>0</v>
      </c>
      <c r="H50" s="235"/>
      <c r="I50" s="211"/>
      <c r="J50" s="212"/>
      <c r="K50" s="212"/>
      <c r="L50" s="213"/>
      <c r="M50" s="201"/>
      <c r="N50" s="202"/>
      <c r="O50" s="203"/>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4">
      <c r="B51" s="100"/>
      <c r="C51" s="217"/>
      <c r="D51" s="218"/>
      <c r="E51" s="219"/>
      <c r="F51" s="95"/>
      <c r="G51" s="97"/>
      <c r="H51" s="229"/>
      <c r="I51" s="205"/>
      <c r="J51" s="206"/>
      <c r="K51" s="206"/>
      <c r="L51" s="207"/>
      <c r="M51" s="195"/>
      <c r="N51" s="196"/>
      <c r="O51" s="197"/>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4"/>
      <c r="BA51" s="192"/>
      <c r="BB51" s="191"/>
      <c r="BC51" s="192"/>
      <c r="BD51" s="236"/>
      <c r="BE51" s="237"/>
      <c r="BF51" s="237"/>
      <c r="BG51" s="237"/>
      <c r="BH51" s="238"/>
    </row>
    <row r="52" spans="2:60" ht="20.25" customHeight="1" x14ac:dyDescent="0.4">
      <c r="B52" s="96">
        <f>B49+1</f>
        <v>11</v>
      </c>
      <c r="C52" s="220"/>
      <c r="D52" s="221"/>
      <c r="E52" s="222"/>
      <c r="F52" s="95">
        <f>C51</f>
        <v>0</v>
      </c>
      <c r="G52" s="97"/>
      <c r="H52" s="230"/>
      <c r="I52" s="208"/>
      <c r="J52" s="209"/>
      <c r="K52" s="209"/>
      <c r="L52" s="210"/>
      <c r="M52" s="198"/>
      <c r="N52" s="199"/>
      <c r="O52" s="200"/>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5">
        <f>IF($BC$3="４週",SUM(U52:AV52),IF($BC$3="暦月",SUM(U52:AY52),""))</f>
        <v>0</v>
      </c>
      <c r="BA52" s="246"/>
      <c r="BB52" s="247">
        <f>IF($BC$3="４週",AZ52/4,IF($BC$3="暦月",(AZ52/($BC$8/7)),""))</f>
        <v>0</v>
      </c>
      <c r="BC52" s="246"/>
      <c r="BD52" s="239"/>
      <c r="BE52" s="240"/>
      <c r="BF52" s="240"/>
      <c r="BG52" s="240"/>
      <c r="BH52" s="241"/>
    </row>
    <row r="53" spans="2:60" ht="20.25" customHeight="1" x14ac:dyDescent="0.4">
      <c r="B53" s="98"/>
      <c r="C53" s="223"/>
      <c r="D53" s="224"/>
      <c r="E53" s="225"/>
      <c r="F53" s="136"/>
      <c r="G53" s="99">
        <f>C51</f>
        <v>0</v>
      </c>
      <c r="H53" s="235"/>
      <c r="I53" s="211"/>
      <c r="J53" s="212"/>
      <c r="K53" s="212"/>
      <c r="L53" s="213"/>
      <c r="M53" s="201"/>
      <c r="N53" s="202"/>
      <c r="O53" s="203"/>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4">
      <c r="B54" s="100"/>
      <c r="C54" s="217"/>
      <c r="D54" s="218"/>
      <c r="E54" s="219"/>
      <c r="F54" s="95"/>
      <c r="G54" s="97"/>
      <c r="H54" s="229"/>
      <c r="I54" s="205"/>
      <c r="J54" s="206"/>
      <c r="K54" s="206"/>
      <c r="L54" s="207"/>
      <c r="M54" s="195"/>
      <c r="N54" s="196"/>
      <c r="O54" s="197"/>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4"/>
      <c r="BA54" s="192"/>
      <c r="BB54" s="191"/>
      <c r="BC54" s="192"/>
      <c r="BD54" s="236"/>
      <c r="BE54" s="237"/>
      <c r="BF54" s="237"/>
      <c r="BG54" s="237"/>
      <c r="BH54" s="238"/>
    </row>
    <row r="55" spans="2:60" ht="20.25" customHeight="1" x14ac:dyDescent="0.4">
      <c r="B55" s="96">
        <f>B52+1</f>
        <v>12</v>
      </c>
      <c r="C55" s="220"/>
      <c r="D55" s="221"/>
      <c r="E55" s="222"/>
      <c r="F55" s="95">
        <f>C54</f>
        <v>0</v>
      </c>
      <c r="G55" s="97"/>
      <c r="H55" s="230"/>
      <c r="I55" s="208"/>
      <c r="J55" s="209"/>
      <c r="K55" s="209"/>
      <c r="L55" s="210"/>
      <c r="M55" s="198"/>
      <c r="N55" s="199"/>
      <c r="O55" s="200"/>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5">
        <f>IF($BC$3="４週",SUM(U55:AV55),IF($BC$3="暦月",SUM(U55:AY55),""))</f>
        <v>0</v>
      </c>
      <c r="BA55" s="246"/>
      <c r="BB55" s="247">
        <f>IF($BC$3="４週",AZ55/4,IF($BC$3="暦月",(AZ55/($BC$8/7)),""))</f>
        <v>0</v>
      </c>
      <c r="BC55" s="246"/>
      <c r="BD55" s="239"/>
      <c r="BE55" s="240"/>
      <c r="BF55" s="240"/>
      <c r="BG55" s="240"/>
      <c r="BH55" s="241"/>
    </row>
    <row r="56" spans="2:60" ht="20.25" customHeight="1" x14ac:dyDescent="0.4">
      <c r="B56" s="98"/>
      <c r="C56" s="223"/>
      <c r="D56" s="224"/>
      <c r="E56" s="225"/>
      <c r="F56" s="136"/>
      <c r="G56" s="99">
        <f>C54</f>
        <v>0</v>
      </c>
      <c r="H56" s="235"/>
      <c r="I56" s="211"/>
      <c r="J56" s="212"/>
      <c r="K56" s="212"/>
      <c r="L56" s="213"/>
      <c r="M56" s="201"/>
      <c r="N56" s="202"/>
      <c r="O56" s="203"/>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4">
      <c r="B57" s="100"/>
      <c r="C57" s="217"/>
      <c r="D57" s="218"/>
      <c r="E57" s="219"/>
      <c r="F57" s="95"/>
      <c r="G57" s="97"/>
      <c r="H57" s="229"/>
      <c r="I57" s="205"/>
      <c r="J57" s="206"/>
      <c r="K57" s="206"/>
      <c r="L57" s="207"/>
      <c r="M57" s="195"/>
      <c r="N57" s="196"/>
      <c r="O57" s="197"/>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4"/>
      <c r="BA57" s="192"/>
      <c r="BB57" s="191"/>
      <c r="BC57" s="192"/>
      <c r="BD57" s="236"/>
      <c r="BE57" s="237"/>
      <c r="BF57" s="237"/>
      <c r="BG57" s="237"/>
      <c r="BH57" s="238"/>
    </row>
    <row r="58" spans="2:60" ht="20.25" customHeight="1" x14ac:dyDescent="0.4">
      <c r="B58" s="96">
        <f>B55+1</f>
        <v>13</v>
      </c>
      <c r="C58" s="220"/>
      <c r="D58" s="221"/>
      <c r="E58" s="222"/>
      <c r="F58" s="95">
        <f>C57</f>
        <v>0</v>
      </c>
      <c r="G58" s="97"/>
      <c r="H58" s="230"/>
      <c r="I58" s="208"/>
      <c r="J58" s="209"/>
      <c r="K58" s="209"/>
      <c r="L58" s="210"/>
      <c r="M58" s="198"/>
      <c r="N58" s="199"/>
      <c r="O58" s="200"/>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5">
        <f>IF($BC$3="４週",SUM(U58:AV58),IF($BC$3="暦月",SUM(U58:AY58),""))</f>
        <v>0</v>
      </c>
      <c r="BA58" s="246"/>
      <c r="BB58" s="247">
        <f>IF($BC$3="４週",AZ58/4,IF($BC$3="暦月",(AZ58/($BC$8/7)),""))</f>
        <v>0</v>
      </c>
      <c r="BC58" s="246"/>
      <c r="BD58" s="239"/>
      <c r="BE58" s="240"/>
      <c r="BF58" s="240"/>
      <c r="BG58" s="240"/>
      <c r="BH58" s="241"/>
    </row>
    <row r="59" spans="2:60" ht="20.25" customHeight="1" x14ac:dyDescent="0.4">
      <c r="B59" s="98"/>
      <c r="C59" s="223"/>
      <c r="D59" s="224"/>
      <c r="E59" s="225"/>
      <c r="F59" s="136"/>
      <c r="G59" s="99">
        <f>C57</f>
        <v>0</v>
      </c>
      <c r="H59" s="235"/>
      <c r="I59" s="211"/>
      <c r="J59" s="212"/>
      <c r="K59" s="212"/>
      <c r="L59" s="213"/>
      <c r="M59" s="201"/>
      <c r="N59" s="202"/>
      <c r="O59" s="203"/>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4">
      <c r="B60" s="100"/>
      <c r="C60" s="217"/>
      <c r="D60" s="218"/>
      <c r="E60" s="219"/>
      <c r="F60" s="95"/>
      <c r="G60" s="97"/>
      <c r="H60" s="229"/>
      <c r="I60" s="205"/>
      <c r="J60" s="206"/>
      <c r="K60" s="206"/>
      <c r="L60" s="207"/>
      <c r="M60" s="195"/>
      <c r="N60" s="196"/>
      <c r="O60" s="197"/>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4"/>
      <c r="BA60" s="192"/>
      <c r="BB60" s="191"/>
      <c r="BC60" s="192"/>
      <c r="BD60" s="236"/>
      <c r="BE60" s="237"/>
      <c r="BF60" s="237"/>
      <c r="BG60" s="237"/>
      <c r="BH60" s="238"/>
    </row>
    <row r="61" spans="2:60" ht="20.25" customHeight="1" x14ac:dyDescent="0.4">
      <c r="B61" s="96">
        <f>B58+1</f>
        <v>14</v>
      </c>
      <c r="C61" s="220"/>
      <c r="D61" s="221"/>
      <c r="E61" s="222"/>
      <c r="F61" s="95">
        <f>C60</f>
        <v>0</v>
      </c>
      <c r="G61" s="97"/>
      <c r="H61" s="230"/>
      <c r="I61" s="208"/>
      <c r="J61" s="209"/>
      <c r="K61" s="209"/>
      <c r="L61" s="210"/>
      <c r="M61" s="198"/>
      <c r="N61" s="199"/>
      <c r="O61" s="200"/>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5">
        <f>IF($BC$3="４週",SUM(U61:AV61),IF($BC$3="暦月",SUM(U61:AY61),""))</f>
        <v>0</v>
      </c>
      <c r="BA61" s="246"/>
      <c r="BB61" s="247">
        <f>IF($BC$3="４週",AZ61/4,IF($BC$3="暦月",(AZ61/($BC$8/7)),""))</f>
        <v>0</v>
      </c>
      <c r="BC61" s="246"/>
      <c r="BD61" s="239"/>
      <c r="BE61" s="240"/>
      <c r="BF61" s="240"/>
      <c r="BG61" s="240"/>
      <c r="BH61" s="241"/>
    </row>
    <row r="62" spans="2:60" ht="20.25" customHeight="1" x14ac:dyDescent="0.4">
      <c r="B62" s="98"/>
      <c r="C62" s="223"/>
      <c r="D62" s="224"/>
      <c r="E62" s="225"/>
      <c r="F62" s="136"/>
      <c r="G62" s="99">
        <f>C60</f>
        <v>0</v>
      </c>
      <c r="H62" s="235"/>
      <c r="I62" s="211"/>
      <c r="J62" s="212"/>
      <c r="K62" s="212"/>
      <c r="L62" s="213"/>
      <c r="M62" s="201"/>
      <c r="N62" s="202"/>
      <c r="O62" s="203"/>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4">
      <c r="B63" s="100"/>
      <c r="C63" s="217"/>
      <c r="D63" s="218"/>
      <c r="E63" s="219"/>
      <c r="F63" s="95"/>
      <c r="G63" s="97"/>
      <c r="H63" s="229"/>
      <c r="I63" s="205"/>
      <c r="J63" s="206"/>
      <c r="K63" s="206"/>
      <c r="L63" s="207"/>
      <c r="M63" s="195"/>
      <c r="N63" s="196"/>
      <c r="O63" s="197"/>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4"/>
      <c r="BA63" s="192"/>
      <c r="BB63" s="191"/>
      <c r="BC63" s="192"/>
      <c r="BD63" s="236"/>
      <c r="BE63" s="237"/>
      <c r="BF63" s="237"/>
      <c r="BG63" s="237"/>
      <c r="BH63" s="238"/>
    </row>
    <row r="64" spans="2:60" ht="20.25" customHeight="1" x14ac:dyDescent="0.4">
      <c r="B64" s="96">
        <f>B61+1</f>
        <v>15</v>
      </c>
      <c r="C64" s="220"/>
      <c r="D64" s="221"/>
      <c r="E64" s="222"/>
      <c r="F64" s="95">
        <f>C63</f>
        <v>0</v>
      </c>
      <c r="G64" s="97"/>
      <c r="H64" s="230"/>
      <c r="I64" s="208"/>
      <c r="J64" s="209"/>
      <c r="K64" s="209"/>
      <c r="L64" s="210"/>
      <c r="M64" s="198"/>
      <c r="N64" s="199"/>
      <c r="O64" s="200"/>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5">
        <f>IF($BC$3="４週",SUM(U64:AV64),IF($BC$3="暦月",SUM(U64:AY64),""))</f>
        <v>0</v>
      </c>
      <c r="BA64" s="246"/>
      <c r="BB64" s="247">
        <f>IF($BC$3="４週",AZ64/4,IF($BC$3="暦月",(AZ64/($BC$8/7)),""))</f>
        <v>0</v>
      </c>
      <c r="BC64" s="246"/>
      <c r="BD64" s="239"/>
      <c r="BE64" s="240"/>
      <c r="BF64" s="240"/>
      <c r="BG64" s="240"/>
      <c r="BH64" s="241"/>
    </row>
    <row r="65" spans="2:60" ht="20.25" customHeight="1" x14ac:dyDescent="0.4">
      <c r="B65" s="98"/>
      <c r="C65" s="223"/>
      <c r="D65" s="224"/>
      <c r="E65" s="225"/>
      <c r="F65" s="136"/>
      <c r="G65" s="99">
        <f>C63</f>
        <v>0</v>
      </c>
      <c r="H65" s="235"/>
      <c r="I65" s="211"/>
      <c r="J65" s="212"/>
      <c r="K65" s="212"/>
      <c r="L65" s="213"/>
      <c r="M65" s="201"/>
      <c r="N65" s="202"/>
      <c r="O65" s="203"/>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4">
      <c r="B66" s="100"/>
      <c r="C66" s="217"/>
      <c r="D66" s="218"/>
      <c r="E66" s="219"/>
      <c r="F66" s="137"/>
      <c r="G66" s="101"/>
      <c r="H66" s="293"/>
      <c r="I66" s="205"/>
      <c r="J66" s="206"/>
      <c r="K66" s="206"/>
      <c r="L66" s="207"/>
      <c r="M66" s="195"/>
      <c r="N66" s="196"/>
      <c r="O66" s="197"/>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4"/>
      <c r="BA66" s="192"/>
      <c r="BB66" s="191"/>
      <c r="BC66" s="192"/>
      <c r="BD66" s="236"/>
      <c r="BE66" s="237"/>
      <c r="BF66" s="237"/>
      <c r="BG66" s="237"/>
      <c r="BH66" s="238"/>
    </row>
    <row r="67" spans="2:60" ht="20.25" customHeight="1" x14ac:dyDescent="0.4">
      <c r="B67" s="96">
        <f>B64+1</f>
        <v>16</v>
      </c>
      <c r="C67" s="220"/>
      <c r="D67" s="221"/>
      <c r="E67" s="222"/>
      <c r="F67" s="95">
        <f>C66</f>
        <v>0</v>
      </c>
      <c r="G67" s="97"/>
      <c r="H67" s="230"/>
      <c r="I67" s="208"/>
      <c r="J67" s="209"/>
      <c r="K67" s="209"/>
      <c r="L67" s="210"/>
      <c r="M67" s="198"/>
      <c r="N67" s="199"/>
      <c r="O67" s="200"/>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5">
        <f>IF($BC$3="４週",SUM(U67:AV67),IF($BC$3="暦月",SUM(U67:AY67),""))</f>
        <v>0</v>
      </c>
      <c r="BA67" s="246"/>
      <c r="BB67" s="247">
        <f>IF($BC$3="４週",AZ67/4,IF($BC$3="暦月",(AZ67/($BC$8/7)),""))</f>
        <v>0</v>
      </c>
      <c r="BC67" s="246"/>
      <c r="BD67" s="239"/>
      <c r="BE67" s="240"/>
      <c r="BF67" s="240"/>
      <c r="BG67" s="240"/>
      <c r="BH67" s="241"/>
    </row>
    <row r="68" spans="2:60" ht="20.25" customHeight="1" x14ac:dyDescent="0.4">
      <c r="B68" s="98"/>
      <c r="C68" s="223"/>
      <c r="D68" s="224"/>
      <c r="E68" s="225"/>
      <c r="F68" s="136"/>
      <c r="G68" s="99">
        <f>C66</f>
        <v>0</v>
      </c>
      <c r="H68" s="235"/>
      <c r="I68" s="211"/>
      <c r="J68" s="212"/>
      <c r="K68" s="212"/>
      <c r="L68" s="213"/>
      <c r="M68" s="201"/>
      <c r="N68" s="202"/>
      <c r="O68" s="203"/>
      <c r="P68" s="155" t="s">
        <v>73</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8">
        <f>IF($BC$3="４週",SUM(U68:AV68),IF($BC$3="暦月",SUM(U68:AY68),""))</f>
        <v>0</v>
      </c>
      <c r="BA68" s="249"/>
      <c r="BB68" s="250">
        <f>IF($BC$3="４週",AZ68/4,IF($BC$3="暦月",(AZ68/($BC$8/7)),""))</f>
        <v>0</v>
      </c>
      <c r="BC68" s="249"/>
      <c r="BD68" s="242"/>
      <c r="BE68" s="243"/>
      <c r="BF68" s="243"/>
      <c r="BG68" s="243"/>
      <c r="BH68" s="244"/>
    </row>
    <row r="69" spans="2:60" ht="20.25" customHeight="1" x14ac:dyDescent="0.4">
      <c r="B69" s="100"/>
      <c r="C69" s="217"/>
      <c r="D69" s="218"/>
      <c r="E69" s="219"/>
      <c r="F69" s="137"/>
      <c r="G69" s="101"/>
      <c r="H69" s="293"/>
      <c r="I69" s="205"/>
      <c r="J69" s="206"/>
      <c r="K69" s="206"/>
      <c r="L69" s="207"/>
      <c r="M69" s="195"/>
      <c r="N69" s="196"/>
      <c r="O69" s="197"/>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04"/>
      <c r="BA69" s="192"/>
      <c r="BB69" s="191"/>
      <c r="BC69" s="192"/>
      <c r="BD69" s="236"/>
      <c r="BE69" s="237"/>
      <c r="BF69" s="237"/>
      <c r="BG69" s="237"/>
      <c r="BH69" s="238"/>
    </row>
    <row r="70" spans="2:60" ht="20.25" customHeight="1" x14ac:dyDescent="0.4">
      <c r="B70" s="96">
        <f>B67+1</f>
        <v>17</v>
      </c>
      <c r="C70" s="220"/>
      <c r="D70" s="221"/>
      <c r="E70" s="222"/>
      <c r="F70" s="95">
        <f>C69</f>
        <v>0</v>
      </c>
      <c r="G70" s="97"/>
      <c r="H70" s="230"/>
      <c r="I70" s="208"/>
      <c r="J70" s="209"/>
      <c r="K70" s="209"/>
      <c r="L70" s="210"/>
      <c r="M70" s="198"/>
      <c r="N70" s="199"/>
      <c r="O70" s="200"/>
      <c r="P70" s="20" t="s">
        <v>72</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45">
        <f>IF($BC$3="４週",SUM(U70:AV70),IF($BC$3="暦月",SUM(U70:AY70),""))</f>
        <v>0</v>
      </c>
      <c r="BA70" s="246"/>
      <c r="BB70" s="247">
        <f>IF($BC$3="４週",AZ70/4,IF($BC$3="暦月",(AZ70/($BC$8/7)),""))</f>
        <v>0</v>
      </c>
      <c r="BC70" s="246"/>
      <c r="BD70" s="239"/>
      <c r="BE70" s="240"/>
      <c r="BF70" s="240"/>
      <c r="BG70" s="240"/>
      <c r="BH70" s="241"/>
    </row>
    <row r="71" spans="2:60" ht="20.25" customHeight="1" x14ac:dyDescent="0.4">
      <c r="B71" s="98"/>
      <c r="C71" s="223"/>
      <c r="D71" s="224"/>
      <c r="E71" s="225"/>
      <c r="F71" s="136"/>
      <c r="G71" s="99">
        <f>C69</f>
        <v>0</v>
      </c>
      <c r="H71" s="235"/>
      <c r="I71" s="211"/>
      <c r="J71" s="212"/>
      <c r="K71" s="212"/>
      <c r="L71" s="213"/>
      <c r="M71" s="201"/>
      <c r="N71" s="202"/>
      <c r="O71" s="203"/>
      <c r="P71" s="155" t="s">
        <v>73</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48">
        <f>IF($BC$3="４週",SUM(U71:AV71),IF($BC$3="暦月",SUM(U71:AY71),""))</f>
        <v>0</v>
      </c>
      <c r="BA71" s="249"/>
      <c r="BB71" s="250">
        <f>IF($BC$3="４週",AZ71/4,IF($BC$3="暦月",(AZ71/($BC$8/7)),""))</f>
        <v>0</v>
      </c>
      <c r="BC71" s="249"/>
      <c r="BD71" s="242"/>
      <c r="BE71" s="243"/>
      <c r="BF71" s="243"/>
      <c r="BG71" s="243"/>
      <c r="BH71" s="244"/>
    </row>
    <row r="72" spans="2:60" ht="20.25" customHeight="1" x14ac:dyDescent="0.4">
      <c r="B72" s="100"/>
      <c r="C72" s="217"/>
      <c r="D72" s="218"/>
      <c r="E72" s="219"/>
      <c r="F72" s="137"/>
      <c r="G72" s="101"/>
      <c r="H72" s="293"/>
      <c r="I72" s="205"/>
      <c r="J72" s="206"/>
      <c r="K72" s="206"/>
      <c r="L72" s="207"/>
      <c r="M72" s="195"/>
      <c r="N72" s="196"/>
      <c r="O72" s="197"/>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04"/>
      <c r="BA72" s="192"/>
      <c r="BB72" s="191"/>
      <c r="BC72" s="192"/>
      <c r="BD72" s="236"/>
      <c r="BE72" s="237"/>
      <c r="BF72" s="237"/>
      <c r="BG72" s="237"/>
      <c r="BH72" s="238"/>
    </row>
    <row r="73" spans="2:60" ht="20.25" customHeight="1" x14ac:dyDescent="0.4">
      <c r="B73" s="96">
        <f>B70+1</f>
        <v>18</v>
      </c>
      <c r="C73" s="220"/>
      <c r="D73" s="221"/>
      <c r="E73" s="222"/>
      <c r="F73" s="95">
        <f>C72</f>
        <v>0</v>
      </c>
      <c r="G73" s="97"/>
      <c r="H73" s="230"/>
      <c r="I73" s="208"/>
      <c r="J73" s="209"/>
      <c r="K73" s="209"/>
      <c r="L73" s="210"/>
      <c r="M73" s="198"/>
      <c r="N73" s="199"/>
      <c r="O73" s="200"/>
      <c r="P73" s="20" t="s">
        <v>72</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45">
        <f>IF($BC$3="４週",SUM(U73:AV73),IF($BC$3="暦月",SUM(U73:AY73),""))</f>
        <v>0</v>
      </c>
      <c r="BA73" s="246"/>
      <c r="BB73" s="247">
        <f>IF($BC$3="４週",AZ73/4,IF($BC$3="暦月",(AZ73/($BC$8/7)),""))</f>
        <v>0</v>
      </c>
      <c r="BC73" s="246"/>
      <c r="BD73" s="239"/>
      <c r="BE73" s="240"/>
      <c r="BF73" s="240"/>
      <c r="BG73" s="240"/>
      <c r="BH73" s="241"/>
    </row>
    <row r="74" spans="2:60" ht="20.25" customHeight="1" x14ac:dyDescent="0.4">
      <c r="B74" s="98"/>
      <c r="C74" s="223"/>
      <c r="D74" s="224"/>
      <c r="E74" s="225"/>
      <c r="F74" s="136"/>
      <c r="G74" s="99">
        <f>C72</f>
        <v>0</v>
      </c>
      <c r="H74" s="235"/>
      <c r="I74" s="211"/>
      <c r="J74" s="212"/>
      <c r="K74" s="212"/>
      <c r="L74" s="213"/>
      <c r="M74" s="201"/>
      <c r="N74" s="202"/>
      <c r="O74" s="203"/>
      <c r="P74" s="155" t="s">
        <v>73</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48">
        <f>IF($BC$3="４週",SUM(U74:AV74),IF($BC$3="暦月",SUM(U74:AY74),""))</f>
        <v>0</v>
      </c>
      <c r="BA74" s="249"/>
      <c r="BB74" s="250">
        <f>IF($BC$3="４週",AZ74/4,IF($BC$3="暦月",(AZ74/($BC$8/7)),""))</f>
        <v>0</v>
      </c>
      <c r="BC74" s="249"/>
      <c r="BD74" s="242"/>
      <c r="BE74" s="243"/>
      <c r="BF74" s="243"/>
      <c r="BG74" s="243"/>
      <c r="BH74" s="244"/>
    </row>
    <row r="75" spans="2:60" ht="20.25" customHeight="1" x14ac:dyDescent="0.4">
      <c r="B75" s="100"/>
      <c r="C75" s="217"/>
      <c r="D75" s="218"/>
      <c r="E75" s="219"/>
      <c r="F75" s="137"/>
      <c r="G75" s="101"/>
      <c r="H75" s="293"/>
      <c r="I75" s="205"/>
      <c r="J75" s="206"/>
      <c r="K75" s="206"/>
      <c r="L75" s="207"/>
      <c r="M75" s="195"/>
      <c r="N75" s="196"/>
      <c r="O75" s="197"/>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04"/>
      <c r="BA75" s="192"/>
      <c r="BB75" s="191"/>
      <c r="BC75" s="192"/>
      <c r="BD75" s="236"/>
      <c r="BE75" s="237"/>
      <c r="BF75" s="237"/>
      <c r="BG75" s="237"/>
      <c r="BH75" s="238"/>
    </row>
    <row r="76" spans="2:60" ht="20.25" customHeight="1" x14ac:dyDescent="0.4">
      <c r="B76" s="96">
        <f>B73+1</f>
        <v>19</v>
      </c>
      <c r="C76" s="220"/>
      <c r="D76" s="221"/>
      <c r="E76" s="222"/>
      <c r="F76" s="95">
        <f>C75</f>
        <v>0</v>
      </c>
      <c r="G76" s="97"/>
      <c r="H76" s="230"/>
      <c r="I76" s="208"/>
      <c r="J76" s="209"/>
      <c r="K76" s="209"/>
      <c r="L76" s="210"/>
      <c r="M76" s="198"/>
      <c r="N76" s="199"/>
      <c r="O76" s="200"/>
      <c r="P76" s="20" t="s">
        <v>72</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45">
        <f>IF($BC$3="４週",SUM(U76:AV76),IF($BC$3="暦月",SUM(U76:AY76),""))</f>
        <v>0</v>
      </c>
      <c r="BA76" s="246"/>
      <c r="BB76" s="247">
        <f>IF($BC$3="４週",AZ76/4,IF($BC$3="暦月",(AZ76/($BC$8/7)),""))</f>
        <v>0</v>
      </c>
      <c r="BC76" s="246"/>
      <c r="BD76" s="239"/>
      <c r="BE76" s="240"/>
      <c r="BF76" s="240"/>
      <c r="BG76" s="240"/>
      <c r="BH76" s="241"/>
    </row>
    <row r="77" spans="2:60" ht="20.25" customHeight="1" x14ac:dyDescent="0.4">
      <c r="B77" s="98"/>
      <c r="C77" s="223"/>
      <c r="D77" s="224"/>
      <c r="E77" s="225"/>
      <c r="F77" s="136"/>
      <c r="G77" s="99">
        <f>C75</f>
        <v>0</v>
      </c>
      <c r="H77" s="235"/>
      <c r="I77" s="211"/>
      <c r="J77" s="212"/>
      <c r="K77" s="212"/>
      <c r="L77" s="213"/>
      <c r="M77" s="201"/>
      <c r="N77" s="202"/>
      <c r="O77" s="203"/>
      <c r="P77" s="155" t="s">
        <v>73</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48">
        <f>IF($BC$3="４週",SUM(U77:AV77),IF($BC$3="暦月",SUM(U77:AY77),""))</f>
        <v>0</v>
      </c>
      <c r="BA77" s="249"/>
      <c r="BB77" s="250">
        <f>IF($BC$3="４週",AZ77/4,IF($BC$3="暦月",(AZ77/($BC$8/7)),""))</f>
        <v>0</v>
      </c>
      <c r="BC77" s="249"/>
      <c r="BD77" s="242"/>
      <c r="BE77" s="243"/>
      <c r="BF77" s="243"/>
      <c r="BG77" s="243"/>
      <c r="BH77" s="244"/>
    </row>
    <row r="78" spans="2:60" ht="20.25" customHeight="1" x14ac:dyDescent="0.4">
      <c r="B78" s="100"/>
      <c r="C78" s="217"/>
      <c r="D78" s="218"/>
      <c r="E78" s="219"/>
      <c r="F78" s="137"/>
      <c r="G78" s="101"/>
      <c r="H78" s="293"/>
      <c r="I78" s="205"/>
      <c r="J78" s="206"/>
      <c r="K78" s="206"/>
      <c r="L78" s="207"/>
      <c r="M78" s="195"/>
      <c r="N78" s="196"/>
      <c r="O78" s="197"/>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04"/>
      <c r="BA78" s="192"/>
      <c r="BB78" s="191"/>
      <c r="BC78" s="192"/>
      <c r="BD78" s="236"/>
      <c r="BE78" s="237"/>
      <c r="BF78" s="237"/>
      <c r="BG78" s="237"/>
      <c r="BH78" s="238"/>
    </row>
    <row r="79" spans="2:60" ht="20.25" customHeight="1" x14ac:dyDescent="0.4">
      <c r="B79" s="96">
        <f>B76+1</f>
        <v>20</v>
      </c>
      <c r="C79" s="220"/>
      <c r="D79" s="221"/>
      <c r="E79" s="222"/>
      <c r="F79" s="95">
        <f>C78</f>
        <v>0</v>
      </c>
      <c r="G79" s="97"/>
      <c r="H79" s="230"/>
      <c r="I79" s="208"/>
      <c r="J79" s="209"/>
      <c r="K79" s="209"/>
      <c r="L79" s="210"/>
      <c r="M79" s="198"/>
      <c r="N79" s="199"/>
      <c r="O79" s="200"/>
      <c r="P79" s="20" t="s">
        <v>72</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45">
        <f>IF($BC$3="４週",SUM(U79:AV79),IF($BC$3="暦月",SUM(U79:AY79),""))</f>
        <v>0</v>
      </c>
      <c r="BA79" s="246"/>
      <c r="BB79" s="247">
        <f>IF($BC$3="４週",AZ79/4,IF($BC$3="暦月",(AZ79/($BC$8/7)),""))</f>
        <v>0</v>
      </c>
      <c r="BC79" s="246"/>
      <c r="BD79" s="239"/>
      <c r="BE79" s="240"/>
      <c r="BF79" s="240"/>
      <c r="BG79" s="240"/>
      <c r="BH79" s="241"/>
    </row>
    <row r="80" spans="2:60" ht="20.25" customHeight="1" x14ac:dyDescent="0.4">
      <c r="B80" s="98"/>
      <c r="C80" s="223"/>
      <c r="D80" s="224"/>
      <c r="E80" s="225"/>
      <c r="F80" s="136"/>
      <c r="G80" s="99">
        <f>C78</f>
        <v>0</v>
      </c>
      <c r="H80" s="235"/>
      <c r="I80" s="211"/>
      <c r="J80" s="212"/>
      <c r="K80" s="212"/>
      <c r="L80" s="213"/>
      <c r="M80" s="201"/>
      <c r="N80" s="202"/>
      <c r="O80" s="203"/>
      <c r="P80" s="155" t="s">
        <v>73</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48">
        <f>IF($BC$3="４週",SUM(U80:AV80),IF($BC$3="暦月",SUM(U80:AY80),""))</f>
        <v>0</v>
      </c>
      <c r="BA80" s="249"/>
      <c r="BB80" s="250">
        <f>IF($BC$3="４週",AZ80/4,IF($BC$3="暦月",(AZ80/($BC$8/7)),""))</f>
        <v>0</v>
      </c>
      <c r="BC80" s="249"/>
      <c r="BD80" s="242"/>
      <c r="BE80" s="243"/>
      <c r="BF80" s="243"/>
      <c r="BG80" s="243"/>
      <c r="BH80" s="244"/>
    </row>
    <row r="81" spans="2:60" ht="20.25" customHeight="1" x14ac:dyDescent="0.4">
      <c r="B81" s="100"/>
      <c r="C81" s="217"/>
      <c r="D81" s="218"/>
      <c r="E81" s="219"/>
      <c r="F81" s="137"/>
      <c r="G81" s="101"/>
      <c r="H81" s="293"/>
      <c r="I81" s="205"/>
      <c r="J81" s="206"/>
      <c r="K81" s="206"/>
      <c r="L81" s="207"/>
      <c r="M81" s="195"/>
      <c r="N81" s="196"/>
      <c r="O81" s="197"/>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04"/>
      <c r="BA81" s="192"/>
      <c r="BB81" s="191"/>
      <c r="BC81" s="192"/>
      <c r="BD81" s="236"/>
      <c r="BE81" s="237"/>
      <c r="BF81" s="237"/>
      <c r="BG81" s="237"/>
      <c r="BH81" s="238"/>
    </row>
    <row r="82" spans="2:60" ht="20.25" customHeight="1" x14ac:dyDescent="0.4">
      <c r="B82" s="96">
        <f>B79+1</f>
        <v>21</v>
      </c>
      <c r="C82" s="220"/>
      <c r="D82" s="221"/>
      <c r="E82" s="222"/>
      <c r="F82" s="95">
        <f>C81</f>
        <v>0</v>
      </c>
      <c r="G82" s="97"/>
      <c r="H82" s="230"/>
      <c r="I82" s="208"/>
      <c r="J82" s="209"/>
      <c r="K82" s="209"/>
      <c r="L82" s="210"/>
      <c r="M82" s="198"/>
      <c r="N82" s="199"/>
      <c r="O82" s="200"/>
      <c r="P82" s="20" t="s">
        <v>72</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45">
        <f>IF($BC$3="４週",SUM(U82:AV82),IF($BC$3="暦月",SUM(U82:AY82),""))</f>
        <v>0</v>
      </c>
      <c r="BA82" s="246"/>
      <c r="BB82" s="247">
        <f>IF($BC$3="４週",AZ82/4,IF($BC$3="暦月",(AZ82/($BC$8/7)),""))</f>
        <v>0</v>
      </c>
      <c r="BC82" s="246"/>
      <c r="BD82" s="239"/>
      <c r="BE82" s="240"/>
      <c r="BF82" s="240"/>
      <c r="BG82" s="240"/>
      <c r="BH82" s="241"/>
    </row>
    <row r="83" spans="2:60" ht="20.25" customHeight="1" x14ac:dyDescent="0.4">
      <c r="B83" s="98"/>
      <c r="C83" s="223"/>
      <c r="D83" s="224"/>
      <c r="E83" s="225"/>
      <c r="F83" s="136"/>
      <c r="G83" s="99">
        <f>C81</f>
        <v>0</v>
      </c>
      <c r="H83" s="235"/>
      <c r="I83" s="211"/>
      <c r="J83" s="212"/>
      <c r="K83" s="212"/>
      <c r="L83" s="213"/>
      <c r="M83" s="201"/>
      <c r="N83" s="202"/>
      <c r="O83" s="203"/>
      <c r="P83" s="155" t="s">
        <v>73</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48">
        <f>IF($BC$3="４週",SUM(U83:AV83),IF($BC$3="暦月",SUM(U83:AY83),""))</f>
        <v>0</v>
      </c>
      <c r="BA83" s="249"/>
      <c r="BB83" s="250">
        <f>IF($BC$3="４週",AZ83/4,IF($BC$3="暦月",(AZ83/($BC$8/7)),""))</f>
        <v>0</v>
      </c>
      <c r="BC83" s="249"/>
      <c r="BD83" s="242"/>
      <c r="BE83" s="243"/>
      <c r="BF83" s="243"/>
      <c r="BG83" s="243"/>
      <c r="BH83" s="244"/>
    </row>
    <row r="84" spans="2:60" ht="20.25" customHeight="1" x14ac:dyDescent="0.4">
      <c r="B84" s="100"/>
      <c r="C84" s="217"/>
      <c r="D84" s="218"/>
      <c r="E84" s="219"/>
      <c r="F84" s="137"/>
      <c r="G84" s="101"/>
      <c r="H84" s="293"/>
      <c r="I84" s="205"/>
      <c r="J84" s="206"/>
      <c r="K84" s="206"/>
      <c r="L84" s="207"/>
      <c r="M84" s="195"/>
      <c r="N84" s="196"/>
      <c r="O84" s="197"/>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04"/>
      <c r="BA84" s="192"/>
      <c r="BB84" s="191"/>
      <c r="BC84" s="192"/>
      <c r="BD84" s="236"/>
      <c r="BE84" s="237"/>
      <c r="BF84" s="237"/>
      <c r="BG84" s="237"/>
      <c r="BH84" s="238"/>
    </row>
    <row r="85" spans="2:60" ht="20.25" customHeight="1" x14ac:dyDescent="0.4">
      <c r="B85" s="96">
        <f>B82+1</f>
        <v>22</v>
      </c>
      <c r="C85" s="220"/>
      <c r="D85" s="221"/>
      <c r="E85" s="222"/>
      <c r="F85" s="95">
        <f>C84</f>
        <v>0</v>
      </c>
      <c r="G85" s="97"/>
      <c r="H85" s="230"/>
      <c r="I85" s="208"/>
      <c r="J85" s="209"/>
      <c r="K85" s="209"/>
      <c r="L85" s="210"/>
      <c r="M85" s="198"/>
      <c r="N85" s="199"/>
      <c r="O85" s="200"/>
      <c r="P85" s="20" t="s">
        <v>72</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45">
        <f>IF($BC$3="４週",SUM(U85:AV85),IF($BC$3="暦月",SUM(U85:AY85),""))</f>
        <v>0</v>
      </c>
      <c r="BA85" s="246"/>
      <c r="BB85" s="247">
        <f>IF($BC$3="４週",AZ85/4,IF($BC$3="暦月",(AZ85/($BC$8/7)),""))</f>
        <v>0</v>
      </c>
      <c r="BC85" s="246"/>
      <c r="BD85" s="239"/>
      <c r="BE85" s="240"/>
      <c r="BF85" s="240"/>
      <c r="BG85" s="240"/>
      <c r="BH85" s="241"/>
    </row>
    <row r="86" spans="2:60" ht="20.25" customHeight="1" x14ac:dyDescent="0.4">
      <c r="B86" s="98"/>
      <c r="C86" s="223"/>
      <c r="D86" s="224"/>
      <c r="E86" s="225"/>
      <c r="F86" s="136"/>
      <c r="G86" s="99">
        <f>C84</f>
        <v>0</v>
      </c>
      <c r="H86" s="235"/>
      <c r="I86" s="211"/>
      <c r="J86" s="212"/>
      <c r="K86" s="212"/>
      <c r="L86" s="213"/>
      <c r="M86" s="201"/>
      <c r="N86" s="202"/>
      <c r="O86" s="203"/>
      <c r="P86" s="155" t="s">
        <v>73</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48">
        <f>IF($BC$3="４週",SUM(U86:AV86),IF($BC$3="暦月",SUM(U86:AY86),""))</f>
        <v>0</v>
      </c>
      <c r="BA86" s="249"/>
      <c r="BB86" s="250">
        <f>IF($BC$3="４週",AZ86/4,IF($BC$3="暦月",(AZ86/($BC$8/7)),""))</f>
        <v>0</v>
      </c>
      <c r="BC86" s="249"/>
      <c r="BD86" s="242"/>
      <c r="BE86" s="243"/>
      <c r="BF86" s="243"/>
      <c r="BG86" s="243"/>
      <c r="BH86" s="244"/>
    </row>
    <row r="87" spans="2:60" ht="20.25" customHeight="1" x14ac:dyDescent="0.4">
      <c r="B87" s="100"/>
      <c r="C87" s="217"/>
      <c r="D87" s="218"/>
      <c r="E87" s="219"/>
      <c r="F87" s="137"/>
      <c r="G87" s="101"/>
      <c r="H87" s="293"/>
      <c r="I87" s="205"/>
      <c r="J87" s="206"/>
      <c r="K87" s="206"/>
      <c r="L87" s="207"/>
      <c r="M87" s="195"/>
      <c r="N87" s="196"/>
      <c r="O87" s="197"/>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04"/>
      <c r="BA87" s="192"/>
      <c r="BB87" s="191"/>
      <c r="BC87" s="192"/>
      <c r="BD87" s="236"/>
      <c r="BE87" s="237"/>
      <c r="BF87" s="237"/>
      <c r="BG87" s="237"/>
      <c r="BH87" s="238"/>
    </row>
    <row r="88" spans="2:60" ht="20.25" customHeight="1" x14ac:dyDescent="0.4">
      <c r="B88" s="96">
        <f>B85+1</f>
        <v>23</v>
      </c>
      <c r="C88" s="220"/>
      <c r="D88" s="221"/>
      <c r="E88" s="222"/>
      <c r="F88" s="95">
        <f>C87</f>
        <v>0</v>
      </c>
      <c r="G88" s="97"/>
      <c r="H88" s="230"/>
      <c r="I88" s="208"/>
      <c r="J88" s="209"/>
      <c r="K88" s="209"/>
      <c r="L88" s="210"/>
      <c r="M88" s="198"/>
      <c r="N88" s="199"/>
      <c r="O88" s="200"/>
      <c r="P88" s="20" t="s">
        <v>72</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45">
        <f>IF($BC$3="４週",SUM(U88:AV88),IF($BC$3="暦月",SUM(U88:AY88),""))</f>
        <v>0</v>
      </c>
      <c r="BA88" s="246"/>
      <c r="BB88" s="247">
        <f>IF($BC$3="４週",AZ88/4,IF($BC$3="暦月",(AZ88/($BC$8/7)),""))</f>
        <v>0</v>
      </c>
      <c r="BC88" s="246"/>
      <c r="BD88" s="239"/>
      <c r="BE88" s="240"/>
      <c r="BF88" s="240"/>
      <c r="BG88" s="240"/>
      <c r="BH88" s="241"/>
    </row>
    <row r="89" spans="2:60" ht="20.25" customHeight="1" x14ac:dyDescent="0.4">
      <c r="B89" s="98"/>
      <c r="C89" s="223"/>
      <c r="D89" s="224"/>
      <c r="E89" s="225"/>
      <c r="F89" s="136"/>
      <c r="G89" s="99">
        <f>C87</f>
        <v>0</v>
      </c>
      <c r="H89" s="235"/>
      <c r="I89" s="211"/>
      <c r="J89" s="212"/>
      <c r="K89" s="212"/>
      <c r="L89" s="213"/>
      <c r="M89" s="201"/>
      <c r="N89" s="202"/>
      <c r="O89" s="203"/>
      <c r="P89" s="155" t="s">
        <v>73</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48">
        <f>IF($BC$3="４週",SUM(U89:AV89),IF($BC$3="暦月",SUM(U89:AY89),""))</f>
        <v>0</v>
      </c>
      <c r="BA89" s="249"/>
      <c r="BB89" s="250">
        <f>IF($BC$3="４週",AZ89/4,IF($BC$3="暦月",(AZ89/($BC$8/7)),""))</f>
        <v>0</v>
      </c>
      <c r="BC89" s="249"/>
      <c r="BD89" s="242"/>
      <c r="BE89" s="243"/>
      <c r="BF89" s="243"/>
      <c r="BG89" s="243"/>
      <c r="BH89" s="244"/>
    </row>
    <row r="90" spans="2:60" ht="20.25" customHeight="1" x14ac:dyDescent="0.4">
      <c r="B90" s="100"/>
      <c r="C90" s="217"/>
      <c r="D90" s="218"/>
      <c r="E90" s="219"/>
      <c r="F90" s="137"/>
      <c r="G90" s="101"/>
      <c r="H90" s="293"/>
      <c r="I90" s="205"/>
      <c r="J90" s="206"/>
      <c r="K90" s="206"/>
      <c r="L90" s="207"/>
      <c r="M90" s="195"/>
      <c r="N90" s="196"/>
      <c r="O90" s="197"/>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04"/>
      <c r="BA90" s="192"/>
      <c r="BB90" s="191"/>
      <c r="BC90" s="192"/>
      <c r="BD90" s="236"/>
      <c r="BE90" s="237"/>
      <c r="BF90" s="237"/>
      <c r="BG90" s="237"/>
      <c r="BH90" s="238"/>
    </row>
    <row r="91" spans="2:60" ht="20.25" customHeight="1" x14ac:dyDescent="0.4">
      <c r="B91" s="96">
        <f>B88+1</f>
        <v>24</v>
      </c>
      <c r="C91" s="220"/>
      <c r="D91" s="221"/>
      <c r="E91" s="222"/>
      <c r="F91" s="95">
        <f>C90</f>
        <v>0</v>
      </c>
      <c r="G91" s="97"/>
      <c r="H91" s="230"/>
      <c r="I91" s="208"/>
      <c r="J91" s="209"/>
      <c r="K91" s="209"/>
      <c r="L91" s="210"/>
      <c r="M91" s="198"/>
      <c r="N91" s="199"/>
      <c r="O91" s="200"/>
      <c r="P91" s="20" t="s">
        <v>72</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45">
        <f>IF($BC$3="４週",SUM(U91:AV91),IF($BC$3="暦月",SUM(U91:AY91),""))</f>
        <v>0</v>
      </c>
      <c r="BA91" s="246"/>
      <c r="BB91" s="247">
        <f>IF($BC$3="４週",AZ91/4,IF($BC$3="暦月",(AZ91/($BC$8/7)),""))</f>
        <v>0</v>
      </c>
      <c r="BC91" s="246"/>
      <c r="BD91" s="239"/>
      <c r="BE91" s="240"/>
      <c r="BF91" s="240"/>
      <c r="BG91" s="240"/>
      <c r="BH91" s="241"/>
    </row>
    <row r="92" spans="2:60" ht="20.25" customHeight="1" x14ac:dyDescent="0.4">
      <c r="B92" s="98"/>
      <c r="C92" s="223"/>
      <c r="D92" s="224"/>
      <c r="E92" s="225"/>
      <c r="F92" s="136"/>
      <c r="G92" s="99">
        <f>C90</f>
        <v>0</v>
      </c>
      <c r="H92" s="235"/>
      <c r="I92" s="211"/>
      <c r="J92" s="212"/>
      <c r="K92" s="212"/>
      <c r="L92" s="213"/>
      <c r="M92" s="201"/>
      <c r="N92" s="202"/>
      <c r="O92" s="203"/>
      <c r="P92" s="155" t="s">
        <v>73</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48">
        <f>IF($BC$3="４週",SUM(U92:AV92),IF($BC$3="暦月",SUM(U92:AY92),""))</f>
        <v>0</v>
      </c>
      <c r="BA92" s="249"/>
      <c r="BB92" s="250">
        <f>IF($BC$3="４週",AZ92/4,IF($BC$3="暦月",(AZ92/($BC$8/7)),""))</f>
        <v>0</v>
      </c>
      <c r="BC92" s="249"/>
      <c r="BD92" s="242"/>
      <c r="BE92" s="243"/>
      <c r="BF92" s="243"/>
      <c r="BG92" s="243"/>
      <c r="BH92" s="244"/>
    </row>
    <row r="93" spans="2:60" ht="20.25" customHeight="1" x14ac:dyDescent="0.4">
      <c r="B93" s="100"/>
      <c r="C93" s="217"/>
      <c r="D93" s="218"/>
      <c r="E93" s="219"/>
      <c r="F93" s="137"/>
      <c r="G93" s="101"/>
      <c r="H93" s="293"/>
      <c r="I93" s="205"/>
      <c r="J93" s="206"/>
      <c r="K93" s="206"/>
      <c r="L93" s="207"/>
      <c r="M93" s="195"/>
      <c r="N93" s="196"/>
      <c r="O93" s="197"/>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04"/>
      <c r="BA93" s="192"/>
      <c r="BB93" s="191"/>
      <c r="BC93" s="192"/>
      <c r="BD93" s="236"/>
      <c r="BE93" s="237"/>
      <c r="BF93" s="237"/>
      <c r="BG93" s="237"/>
      <c r="BH93" s="238"/>
    </row>
    <row r="94" spans="2:60" ht="20.25" customHeight="1" x14ac:dyDescent="0.4">
      <c r="B94" s="96">
        <f>B91+1</f>
        <v>25</v>
      </c>
      <c r="C94" s="220"/>
      <c r="D94" s="221"/>
      <c r="E94" s="222"/>
      <c r="F94" s="95">
        <f>C93</f>
        <v>0</v>
      </c>
      <c r="G94" s="97"/>
      <c r="H94" s="230"/>
      <c r="I94" s="208"/>
      <c r="J94" s="209"/>
      <c r="K94" s="209"/>
      <c r="L94" s="210"/>
      <c r="M94" s="198"/>
      <c r="N94" s="199"/>
      <c r="O94" s="200"/>
      <c r="P94" s="20" t="s">
        <v>72</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45">
        <f>IF($BC$3="４週",SUM(U94:AV94),IF($BC$3="暦月",SUM(U94:AY94),""))</f>
        <v>0</v>
      </c>
      <c r="BA94" s="246"/>
      <c r="BB94" s="247">
        <f>IF($BC$3="４週",AZ94/4,IF($BC$3="暦月",(AZ94/($BC$8/7)),""))</f>
        <v>0</v>
      </c>
      <c r="BC94" s="246"/>
      <c r="BD94" s="239"/>
      <c r="BE94" s="240"/>
      <c r="BF94" s="240"/>
      <c r="BG94" s="240"/>
      <c r="BH94" s="241"/>
    </row>
    <row r="95" spans="2:60" ht="20.25" customHeight="1" x14ac:dyDescent="0.4">
      <c r="B95" s="98"/>
      <c r="C95" s="223"/>
      <c r="D95" s="224"/>
      <c r="E95" s="225"/>
      <c r="F95" s="136"/>
      <c r="G95" s="99">
        <f>C93</f>
        <v>0</v>
      </c>
      <c r="H95" s="235"/>
      <c r="I95" s="211"/>
      <c r="J95" s="212"/>
      <c r="K95" s="212"/>
      <c r="L95" s="213"/>
      <c r="M95" s="201"/>
      <c r="N95" s="202"/>
      <c r="O95" s="203"/>
      <c r="P95" s="155" t="s">
        <v>73</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48">
        <f>IF($BC$3="４週",SUM(U95:AV95),IF($BC$3="暦月",SUM(U95:AY95),""))</f>
        <v>0</v>
      </c>
      <c r="BA95" s="249"/>
      <c r="BB95" s="250">
        <f>IF($BC$3="４週",AZ95/4,IF($BC$3="暦月",(AZ95/($BC$8/7)),""))</f>
        <v>0</v>
      </c>
      <c r="BC95" s="249"/>
      <c r="BD95" s="242"/>
      <c r="BE95" s="243"/>
      <c r="BF95" s="243"/>
      <c r="BG95" s="243"/>
      <c r="BH95" s="244"/>
    </row>
    <row r="96" spans="2:60" ht="20.25" customHeight="1" x14ac:dyDescent="0.4">
      <c r="B96" s="100"/>
      <c r="C96" s="217"/>
      <c r="D96" s="218"/>
      <c r="E96" s="219"/>
      <c r="F96" s="137"/>
      <c r="G96" s="101"/>
      <c r="H96" s="293"/>
      <c r="I96" s="205"/>
      <c r="J96" s="206"/>
      <c r="K96" s="206"/>
      <c r="L96" s="207"/>
      <c r="M96" s="195"/>
      <c r="N96" s="196"/>
      <c r="O96" s="197"/>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04"/>
      <c r="BA96" s="192"/>
      <c r="BB96" s="191"/>
      <c r="BC96" s="192"/>
      <c r="BD96" s="236"/>
      <c r="BE96" s="237"/>
      <c r="BF96" s="237"/>
      <c r="BG96" s="237"/>
      <c r="BH96" s="238"/>
    </row>
    <row r="97" spans="2:60" ht="20.25" customHeight="1" x14ac:dyDescent="0.4">
      <c r="B97" s="96">
        <f>B94+1</f>
        <v>26</v>
      </c>
      <c r="C97" s="220"/>
      <c r="D97" s="221"/>
      <c r="E97" s="222"/>
      <c r="F97" s="95">
        <f>C96</f>
        <v>0</v>
      </c>
      <c r="G97" s="97"/>
      <c r="H97" s="230"/>
      <c r="I97" s="208"/>
      <c r="J97" s="209"/>
      <c r="K97" s="209"/>
      <c r="L97" s="210"/>
      <c r="M97" s="198"/>
      <c r="N97" s="199"/>
      <c r="O97" s="200"/>
      <c r="P97" s="20" t="s">
        <v>72</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45">
        <f>IF($BC$3="４週",SUM(U97:AV97),IF($BC$3="暦月",SUM(U97:AY97),""))</f>
        <v>0</v>
      </c>
      <c r="BA97" s="246"/>
      <c r="BB97" s="247">
        <f>IF($BC$3="４週",AZ97/4,IF($BC$3="暦月",(AZ97/($BC$8/7)),""))</f>
        <v>0</v>
      </c>
      <c r="BC97" s="246"/>
      <c r="BD97" s="239"/>
      <c r="BE97" s="240"/>
      <c r="BF97" s="240"/>
      <c r="BG97" s="240"/>
      <c r="BH97" s="241"/>
    </row>
    <row r="98" spans="2:60" ht="20.25" customHeight="1" x14ac:dyDescent="0.4">
      <c r="B98" s="98"/>
      <c r="C98" s="223"/>
      <c r="D98" s="224"/>
      <c r="E98" s="225"/>
      <c r="F98" s="136"/>
      <c r="G98" s="99">
        <f>C96</f>
        <v>0</v>
      </c>
      <c r="H98" s="235"/>
      <c r="I98" s="211"/>
      <c r="J98" s="212"/>
      <c r="K98" s="212"/>
      <c r="L98" s="213"/>
      <c r="M98" s="201"/>
      <c r="N98" s="202"/>
      <c r="O98" s="203"/>
      <c r="P98" s="155" t="s">
        <v>73</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48">
        <f>IF($BC$3="４週",SUM(U98:AV98),IF($BC$3="暦月",SUM(U98:AY98),""))</f>
        <v>0</v>
      </c>
      <c r="BA98" s="249"/>
      <c r="BB98" s="250">
        <f>IF($BC$3="４週",AZ98/4,IF($BC$3="暦月",(AZ98/($BC$8/7)),""))</f>
        <v>0</v>
      </c>
      <c r="BC98" s="249"/>
      <c r="BD98" s="242"/>
      <c r="BE98" s="243"/>
      <c r="BF98" s="243"/>
      <c r="BG98" s="243"/>
      <c r="BH98" s="244"/>
    </row>
    <row r="99" spans="2:60" ht="20.25" customHeight="1" x14ac:dyDescent="0.4">
      <c r="B99" s="100"/>
      <c r="C99" s="217"/>
      <c r="D99" s="218"/>
      <c r="E99" s="219"/>
      <c r="F99" s="137"/>
      <c r="G99" s="101"/>
      <c r="H99" s="293"/>
      <c r="I99" s="205"/>
      <c r="J99" s="206"/>
      <c r="K99" s="206"/>
      <c r="L99" s="207"/>
      <c r="M99" s="195"/>
      <c r="N99" s="196"/>
      <c r="O99" s="197"/>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04"/>
      <c r="BA99" s="192"/>
      <c r="BB99" s="191"/>
      <c r="BC99" s="192"/>
      <c r="BD99" s="236"/>
      <c r="BE99" s="237"/>
      <c r="BF99" s="237"/>
      <c r="BG99" s="237"/>
      <c r="BH99" s="238"/>
    </row>
    <row r="100" spans="2:60" ht="20.25" customHeight="1" x14ac:dyDescent="0.4">
      <c r="B100" s="96">
        <f>B97+1</f>
        <v>27</v>
      </c>
      <c r="C100" s="220"/>
      <c r="D100" s="221"/>
      <c r="E100" s="222"/>
      <c r="F100" s="95">
        <f>C99</f>
        <v>0</v>
      </c>
      <c r="G100" s="97"/>
      <c r="H100" s="230"/>
      <c r="I100" s="208"/>
      <c r="J100" s="209"/>
      <c r="K100" s="209"/>
      <c r="L100" s="210"/>
      <c r="M100" s="198"/>
      <c r="N100" s="199"/>
      <c r="O100" s="200"/>
      <c r="P100" s="20" t="s">
        <v>72</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45">
        <f>IF($BC$3="４週",SUM(U100:AV100),IF($BC$3="暦月",SUM(U100:AY100),""))</f>
        <v>0</v>
      </c>
      <c r="BA100" s="246"/>
      <c r="BB100" s="247">
        <f>IF($BC$3="４週",AZ100/4,IF($BC$3="暦月",(AZ100/($BC$8/7)),""))</f>
        <v>0</v>
      </c>
      <c r="BC100" s="246"/>
      <c r="BD100" s="239"/>
      <c r="BE100" s="240"/>
      <c r="BF100" s="240"/>
      <c r="BG100" s="240"/>
      <c r="BH100" s="241"/>
    </row>
    <row r="101" spans="2:60" ht="20.25" customHeight="1" x14ac:dyDescent="0.4">
      <c r="B101" s="98"/>
      <c r="C101" s="223"/>
      <c r="D101" s="224"/>
      <c r="E101" s="225"/>
      <c r="F101" s="136"/>
      <c r="G101" s="99">
        <f>C99</f>
        <v>0</v>
      </c>
      <c r="H101" s="235"/>
      <c r="I101" s="211"/>
      <c r="J101" s="212"/>
      <c r="K101" s="212"/>
      <c r="L101" s="213"/>
      <c r="M101" s="201"/>
      <c r="N101" s="202"/>
      <c r="O101" s="203"/>
      <c r="P101" s="155" t="s">
        <v>73</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48">
        <f>IF($BC$3="４週",SUM(U101:AV101),IF($BC$3="暦月",SUM(U101:AY101),""))</f>
        <v>0</v>
      </c>
      <c r="BA101" s="249"/>
      <c r="BB101" s="250">
        <f>IF($BC$3="４週",AZ101/4,IF($BC$3="暦月",(AZ101/($BC$8/7)),""))</f>
        <v>0</v>
      </c>
      <c r="BC101" s="249"/>
      <c r="BD101" s="242"/>
      <c r="BE101" s="243"/>
      <c r="BF101" s="243"/>
      <c r="BG101" s="243"/>
      <c r="BH101" s="244"/>
    </row>
    <row r="102" spans="2:60" ht="20.25" customHeight="1" x14ac:dyDescent="0.4">
      <c r="B102" s="100"/>
      <c r="C102" s="217"/>
      <c r="D102" s="218"/>
      <c r="E102" s="219"/>
      <c r="F102" s="137"/>
      <c r="G102" s="101"/>
      <c r="H102" s="293"/>
      <c r="I102" s="205"/>
      <c r="J102" s="206"/>
      <c r="K102" s="206"/>
      <c r="L102" s="207"/>
      <c r="M102" s="195"/>
      <c r="N102" s="196"/>
      <c r="O102" s="197"/>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04"/>
      <c r="BA102" s="192"/>
      <c r="BB102" s="191"/>
      <c r="BC102" s="192"/>
      <c r="BD102" s="236"/>
      <c r="BE102" s="237"/>
      <c r="BF102" s="237"/>
      <c r="BG102" s="237"/>
      <c r="BH102" s="238"/>
    </row>
    <row r="103" spans="2:60" ht="20.25" customHeight="1" x14ac:dyDescent="0.4">
      <c r="B103" s="96">
        <f>B100+1</f>
        <v>28</v>
      </c>
      <c r="C103" s="220"/>
      <c r="D103" s="221"/>
      <c r="E103" s="222"/>
      <c r="F103" s="95">
        <f>C102</f>
        <v>0</v>
      </c>
      <c r="G103" s="97"/>
      <c r="H103" s="230"/>
      <c r="I103" s="208"/>
      <c r="J103" s="209"/>
      <c r="K103" s="209"/>
      <c r="L103" s="210"/>
      <c r="M103" s="198"/>
      <c r="N103" s="199"/>
      <c r="O103" s="200"/>
      <c r="P103" s="20" t="s">
        <v>72</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45">
        <f>IF($BC$3="４週",SUM(U103:AV103),IF($BC$3="暦月",SUM(U103:AY103),""))</f>
        <v>0</v>
      </c>
      <c r="BA103" s="246"/>
      <c r="BB103" s="247">
        <f>IF($BC$3="４週",AZ103/4,IF($BC$3="暦月",(AZ103/($BC$8/7)),""))</f>
        <v>0</v>
      </c>
      <c r="BC103" s="246"/>
      <c r="BD103" s="239"/>
      <c r="BE103" s="240"/>
      <c r="BF103" s="240"/>
      <c r="BG103" s="240"/>
      <c r="BH103" s="241"/>
    </row>
    <row r="104" spans="2:60" ht="20.25" customHeight="1" x14ac:dyDescent="0.4">
      <c r="B104" s="98"/>
      <c r="C104" s="223"/>
      <c r="D104" s="224"/>
      <c r="E104" s="225"/>
      <c r="F104" s="136"/>
      <c r="G104" s="99">
        <f>C102</f>
        <v>0</v>
      </c>
      <c r="H104" s="235"/>
      <c r="I104" s="211"/>
      <c r="J104" s="212"/>
      <c r="K104" s="212"/>
      <c r="L104" s="213"/>
      <c r="M104" s="201"/>
      <c r="N104" s="202"/>
      <c r="O104" s="203"/>
      <c r="P104" s="155" t="s">
        <v>73</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48">
        <f>IF($BC$3="４週",SUM(U104:AV104),IF($BC$3="暦月",SUM(U104:AY104),""))</f>
        <v>0</v>
      </c>
      <c r="BA104" s="249"/>
      <c r="BB104" s="250">
        <f>IF($BC$3="４週",AZ104/4,IF($BC$3="暦月",(AZ104/($BC$8/7)),""))</f>
        <v>0</v>
      </c>
      <c r="BC104" s="249"/>
      <c r="BD104" s="242"/>
      <c r="BE104" s="243"/>
      <c r="BF104" s="243"/>
      <c r="BG104" s="243"/>
      <c r="BH104" s="244"/>
    </row>
    <row r="105" spans="2:60" ht="20.25" customHeight="1" x14ac:dyDescent="0.4">
      <c r="B105" s="100"/>
      <c r="C105" s="217"/>
      <c r="D105" s="218"/>
      <c r="E105" s="219"/>
      <c r="F105" s="137"/>
      <c r="G105" s="101"/>
      <c r="H105" s="293"/>
      <c r="I105" s="205"/>
      <c r="J105" s="206"/>
      <c r="K105" s="206"/>
      <c r="L105" s="207"/>
      <c r="M105" s="195"/>
      <c r="N105" s="196"/>
      <c r="O105" s="197"/>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04"/>
      <c r="BA105" s="192"/>
      <c r="BB105" s="191"/>
      <c r="BC105" s="192"/>
      <c r="BD105" s="236"/>
      <c r="BE105" s="237"/>
      <c r="BF105" s="237"/>
      <c r="BG105" s="237"/>
      <c r="BH105" s="238"/>
    </row>
    <row r="106" spans="2:60" ht="20.25" customHeight="1" x14ac:dyDescent="0.4">
      <c r="B106" s="96">
        <f>B103+1</f>
        <v>29</v>
      </c>
      <c r="C106" s="220"/>
      <c r="D106" s="221"/>
      <c r="E106" s="222"/>
      <c r="F106" s="95">
        <f>C105</f>
        <v>0</v>
      </c>
      <c r="G106" s="97"/>
      <c r="H106" s="230"/>
      <c r="I106" s="208"/>
      <c r="J106" s="209"/>
      <c r="K106" s="209"/>
      <c r="L106" s="210"/>
      <c r="M106" s="198"/>
      <c r="N106" s="199"/>
      <c r="O106" s="200"/>
      <c r="P106" s="20" t="s">
        <v>72</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45">
        <f>IF($BC$3="４週",SUM(U106:AV106),IF($BC$3="暦月",SUM(U106:AY106),""))</f>
        <v>0</v>
      </c>
      <c r="BA106" s="246"/>
      <c r="BB106" s="247">
        <f>IF($BC$3="４週",AZ106/4,IF($BC$3="暦月",(AZ106/($BC$8/7)),""))</f>
        <v>0</v>
      </c>
      <c r="BC106" s="246"/>
      <c r="BD106" s="239"/>
      <c r="BE106" s="240"/>
      <c r="BF106" s="240"/>
      <c r="BG106" s="240"/>
      <c r="BH106" s="241"/>
    </row>
    <row r="107" spans="2:60" ht="20.25" customHeight="1" x14ac:dyDescent="0.4">
      <c r="B107" s="98"/>
      <c r="C107" s="223"/>
      <c r="D107" s="224"/>
      <c r="E107" s="225"/>
      <c r="F107" s="136"/>
      <c r="G107" s="99">
        <f>C105</f>
        <v>0</v>
      </c>
      <c r="H107" s="235"/>
      <c r="I107" s="211"/>
      <c r="J107" s="212"/>
      <c r="K107" s="212"/>
      <c r="L107" s="213"/>
      <c r="M107" s="201"/>
      <c r="N107" s="202"/>
      <c r="O107" s="203"/>
      <c r="P107" s="155" t="s">
        <v>73</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48">
        <f>IF($BC$3="４週",SUM(U107:AV107),IF($BC$3="暦月",SUM(U107:AY107),""))</f>
        <v>0</v>
      </c>
      <c r="BA107" s="249"/>
      <c r="BB107" s="250">
        <f>IF($BC$3="４週",AZ107/4,IF($BC$3="暦月",(AZ107/($BC$8/7)),""))</f>
        <v>0</v>
      </c>
      <c r="BC107" s="249"/>
      <c r="BD107" s="242"/>
      <c r="BE107" s="243"/>
      <c r="BF107" s="243"/>
      <c r="BG107" s="243"/>
      <c r="BH107" s="244"/>
    </row>
    <row r="108" spans="2:60" ht="20.25" customHeight="1" x14ac:dyDescent="0.4">
      <c r="B108" s="100"/>
      <c r="C108" s="217"/>
      <c r="D108" s="218"/>
      <c r="E108" s="219"/>
      <c r="F108" s="137"/>
      <c r="G108" s="101"/>
      <c r="H108" s="293"/>
      <c r="I108" s="205"/>
      <c r="J108" s="206"/>
      <c r="K108" s="206"/>
      <c r="L108" s="207"/>
      <c r="M108" s="195"/>
      <c r="N108" s="196"/>
      <c r="O108" s="197"/>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04"/>
      <c r="BA108" s="192"/>
      <c r="BB108" s="191"/>
      <c r="BC108" s="192"/>
      <c r="BD108" s="236"/>
      <c r="BE108" s="237"/>
      <c r="BF108" s="237"/>
      <c r="BG108" s="237"/>
      <c r="BH108" s="238"/>
    </row>
    <row r="109" spans="2:60" ht="20.25" customHeight="1" x14ac:dyDescent="0.4">
      <c r="B109" s="96">
        <f>B106+1</f>
        <v>30</v>
      </c>
      <c r="C109" s="220"/>
      <c r="D109" s="221"/>
      <c r="E109" s="222"/>
      <c r="F109" s="95">
        <f>C108</f>
        <v>0</v>
      </c>
      <c r="G109" s="97"/>
      <c r="H109" s="230"/>
      <c r="I109" s="208"/>
      <c r="J109" s="209"/>
      <c r="K109" s="209"/>
      <c r="L109" s="210"/>
      <c r="M109" s="198"/>
      <c r="N109" s="199"/>
      <c r="O109" s="200"/>
      <c r="P109" s="20" t="s">
        <v>72</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45">
        <f>IF($BC$3="４週",SUM(U109:AV109),IF($BC$3="暦月",SUM(U109:AY109),""))</f>
        <v>0</v>
      </c>
      <c r="BA109" s="246"/>
      <c r="BB109" s="247">
        <f>IF($BC$3="４週",AZ109/4,IF($BC$3="暦月",(AZ109/($BC$8/7)),""))</f>
        <v>0</v>
      </c>
      <c r="BC109" s="246"/>
      <c r="BD109" s="239"/>
      <c r="BE109" s="240"/>
      <c r="BF109" s="240"/>
      <c r="BG109" s="240"/>
      <c r="BH109" s="241"/>
    </row>
    <row r="110" spans="2:60" ht="20.25" customHeight="1" x14ac:dyDescent="0.4">
      <c r="B110" s="98"/>
      <c r="C110" s="223"/>
      <c r="D110" s="224"/>
      <c r="E110" s="225"/>
      <c r="F110" s="136"/>
      <c r="G110" s="99">
        <f>C108</f>
        <v>0</v>
      </c>
      <c r="H110" s="235"/>
      <c r="I110" s="211"/>
      <c r="J110" s="212"/>
      <c r="K110" s="212"/>
      <c r="L110" s="213"/>
      <c r="M110" s="201"/>
      <c r="N110" s="202"/>
      <c r="O110" s="203"/>
      <c r="P110" s="155" t="s">
        <v>73</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48">
        <f>IF($BC$3="４週",SUM(U110:AV110),IF($BC$3="暦月",SUM(U110:AY110),""))</f>
        <v>0</v>
      </c>
      <c r="BA110" s="249"/>
      <c r="BB110" s="250">
        <f>IF($BC$3="４週",AZ110/4,IF($BC$3="暦月",(AZ110/($BC$8/7)),""))</f>
        <v>0</v>
      </c>
      <c r="BC110" s="249"/>
      <c r="BD110" s="242"/>
      <c r="BE110" s="243"/>
      <c r="BF110" s="243"/>
      <c r="BG110" s="243"/>
      <c r="BH110" s="244"/>
    </row>
    <row r="111" spans="2:60" ht="20.25" customHeight="1" x14ac:dyDescent="0.4">
      <c r="B111" s="100"/>
      <c r="C111" s="217"/>
      <c r="D111" s="218"/>
      <c r="E111" s="219"/>
      <c r="F111" s="137"/>
      <c r="G111" s="101"/>
      <c r="H111" s="293"/>
      <c r="I111" s="205"/>
      <c r="J111" s="206"/>
      <c r="K111" s="206"/>
      <c r="L111" s="207"/>
      <c r="M111" s="195"/>
      <c r="N111" s="196"/>
      <c r="O111" s="197"/>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04"/>
      <c r="BA111" s="192"/>
      <c r="BB111" s="191"/>
      <c r="BC111" s="192"/>
      <c r="BD111" s="236"/>
      <c r="BE111" s="237"/>
      <c r="BF111" s="237"/>
      <c r="BG111" s="237"/>
      <c r="BH111" s="238"/>
    </row>
    <row r="112" spans="2:60" ht="20.25" customHeight="1" x14ac:dyDescent="0.4">
      <c r="B112" s="96">
        <f>B109+1</f>
        <v>31</v>
      </c>
      <c r="C112" s="220"/>
      <c r="D112" s="221"/>
      <c r="E112" s="222"/>
      <c r="F112" s="95">
        <f>C111</f>
        <v>0</v>
      </c>
      <c r="G112" s="97"/>
      <c r="H112" s="230"/>
      <c r="I112" s="208"/>
      <c r="J112" s="209"/>
      <c r="K112" s="209"/>
      <c r="L112" s="210"/>
      <c r="M112" s="198"/>
      <c r="N112" s="199"/>
      <c r="O112" s="200"/>
      <c r="P112" s="20" t="s">
        <v>72</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45">
        <f>IF($BC$3="４週",SUM(U112:AV112),IF($BC$3="暦月",SUM(U112:AY112),""))</f>
        <v>0</v>
      </c>
      <c r="BA112" s="246"/>
      <c r="BB112" s="247">
        <f>IF($BC$3="４週",AZ112/4,IF($BC$3="暦月",(AZ112/($BC$8/7)),""))</f>
        <v>0</v>
      </c>
      <c r="BC112" s="246"/>
      <c r="BD112" s="239"/>
      <c r="BE112" s="240"/>
      <c r="BF112" s="240"/>
      <c r="BG112" s="240"/>
      <c r="BH112" s="241"/>
    </row>
    <row r="113" spans="2:60" ht="20.25" customHeight="1" x14ac:dyDescent="0.4">
      <c r="B113" s="98"/>
      <c r="C113" s="223"/>
      <c r="D113" s="224"/>
      <c r="E113" s="225"/>
      <c r="F113" s="136"/>
      <c r="G113" s="99">
        <f>C111</f>
        <v>0</v>
      </c>
      <c r="H113" s="235"/>
      <c r="I113" s="211"/>
      <c r="J113" s="212"/>
      <c r="K113" s="212"/>
      <c r="L113" s="213"/>
      <c r="M113" s="201"/>
      <c r="N113" s="202"/>
      <c r="O113" s="203"/>
      <c r="P113" s="155" t="s">
        <v>73</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48">
        <f>IF($BC$3="４週",SUM(U113:AV113),IF($BC$3="暦月",SUM(U113:AY113),""))</f>
        <v>0</v>
      </c>
      <c r="BA113" s="249"/>
      <c r="BB113" s="250">
        <f>IF($BC$3="４週",AZ113/4,IF($BC$3="暦月",(AZ113/($BC$8/7)),""))</f>
        <v>0</v>
      </c>
      <c r="BC113" s="249"/>
      <c r="BD113" s="242"/>
      <c r="BE113" s="243"/>
      <c r="BF113" s="243"/>
      <c r="BG113" s="243"/>
      <c r="BH113" s="244"/>
    </row>
    <row r="114" spans="2:60" ht="20.25" customHeight="1" x14ac:dyDescent="0.4">
      <c r="B114" s="100"/>
      <c r="C114" s="217"/>
      <c r="D114" s="218"/>
      <c r="E114" s="219"/>
      <c r="F114" s="137"/>
      <c r="G114" s="101"/>
      <c r="H114" s="293"/>
      <c r="I114" s="205"/>
      <c r="J114" s="206"/>
      <c r="K114" s="206"/>
      <c r="L114" s="207"/>
      <c r="M114" s="195"/>
      <c r="N114" s="196"/>
      <c r="O114" s="197"/>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04"/>
      <c r="BA114" s="192"/>
      <c r="BB114" s="191"/>
      <c r="BC114" s="192"/>
      <c r="BD114" s="236"/>
      <c r="BE114" s="237"/>
      <c r="BF114" s="237"/>
      <c r="BG114" s="237"/>
      <c r="BH114" s="238"/>
    </row>
    <row r="115" spans="2:60" ht="20.25" customHeight="1" x14ac:dyDescent="0.4">
      <c r="B115" s="96">
        <f>B112+1</f>
        <v>32</v>
      </c>
      <c r="C115" s="220"/>
      <c r="D115" s="221"/>
      <c r="E115" s="222"/>
      <c r="F115" s="95">
        <f>C114</f>
        <v>0</v>
      </c>
      <c r="G115" s="97"/>
      <c r="H115" s="230"/>
      <c r="I115" s="208"/>
      <c r="J115" s="209"/>
      <c r="K115" s="209"/>
      <c r="L115" s="210"/>
      <c r="M115" s="198"/>
      <c r="N115" s="199"/>
      <c r="O115" s="200"/>
      <c r="P115" s="20" t="s">
        <v>72</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45">
        <f>IF($BC$3="４週",SUM(U115:AV115),IF($BC$3="暦月",SUM(U115:AY115),""))</f>
        <v>0</v>
      </c>
      <c r="BA115" s="246"/>
      <c r="BB115" s="247">
        <f>IF($BC$3="４週",AZ115/4,IF($BC$3="暦月",(AZ115/($BC$8/7)),""))</f>
        <v>0</v>
      </c>
      <c r="BC115" s="246"/>
      <c r="BD115" s="239"/>
      <c r="BE115" s="240"/>
      <c r="BF115" s="240"/>
      <c r="BG115" s="240"/>
      <c r="BH115" s="241"/>
    </row>
    <row r="116" spans="2:60" ht="20.25" customHeight="1" x14ac:dyDescent="0.4">
      <c r="B116" s="98"/>
      <c r="C116" s="223"/>
      <c r="D116" s="224"/>
      <c r="E116" s="225"/>
      <c r="F116" s="136"/>
      <c r="G116" s="99">
        <f>C114</f>
        <v>0</v>
      </c>
      <c r="H116" s="235"/>
      <c r="I116" s="211"/>
      <c r="J116" s="212"/>
      <c r="K116" s="212"/>
      <c r="L116" s="213"/>
      <c r="M116" s="201"/>
      <c r="N116" s="202"/>
      <c r="O116" s="203"/>
      <c r="P116" s="155" t="s">
        <v>73</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48">
        <f>IF($BC$3="４週",SUM(U116:AV116),IF($BC$3="暦月",SUM(U116:AY116),""))</f>
        <v>0</v>
      </c>
      <c r="BA116" s="249"/>
      <c r="BB116" s="250">
        <f>IF($BC$3="４週",AZ116/4,IF($BC$3="暦月",(AZ116/($BC$8/7)),""))</f>
        <v>0</v>
      </c>
      <c r="BC116" s="249"/>
      <c r="BD116" s="242"/>
      <c r="BE116" s="243"/>
      <c r="BF116" s="243"/>
      <c r="BG116" s="243"/>
      <c r="BH116" s="244"/>
    </row>
    <row r="117" spans="2:60" ht="20.25" customHeight="1" x14ac:dyDescent="0.4">
      <c r="B117" s="100"/>
      <c r="C117" s="217"/>
      <c r="D117" s="218"/>
      <c r="E117" s="219"/>
      <c r="F117" s="137"/>
      <c r="G117" s="101"/>
      <c r="H117" s="293"/>
      <c r="I117" s="205"/>
      <c r="J117" s="206"/>
      <c r="K117" s="206"/>
      <c r="L117" s="207"/>
      <c r="M117" s="195"/>
      <c r="N117" s="196"/>
      <c r="O117" s="197"/>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04"/>
      <c r="BA117" s="192"/>
      <c r="BB117" s="191"/>
      <c r="BC117" s="192"/>
      <c r="BD117" s="236"/>
      <c r="BE117" s="237"/>
      <c r="BF117" s="237"/>
      <c r="BG117" s="237"/>
      <c r="BH117" s="238"/>
    </row>
    <row r="118" spans="2:60" ht="20.25" customHeight="1" x14ac:dyDescent="0.4">
      <c r="B118" s="96">
        <f>B115+1</f>
        <v>33</v>
      </c>
      <c r="C118" s="220"/>
      <c r="D118" s="221"/>
      <c r="E118" s="222"/>
      <c r="F118" s="95">
        <f>C117</f>
        <v>0</v>
      </c>
      <c r="G118" s="97"/>
      <c r="H118" s="230"/>
      <c r="I118" s="208"/>
      <c r="J118" s="209"/>
      <c r="K118" s="209"/>
      <c r="L118" s="210"/>
      <c r="M118" s="198"/>
      <c r="N118" s="199"/>
      <c r="O118" s="200"/>
      <c r="P118" s="20" t="s">
        <v>72</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45">
        <f>IF($BC$3="４週",SUM(U118:AV118),IF($BC$3="暦月",SUM(U118:AY118),""))</f>
        <v>0</v>
      </c>
      <c r="BA118" s="246"/>
      <c r="BB118" s="247">
        <f>IF($BC$3="４週",AZ118/4,IF($BC$3="暦月",(AZ118/($BC$8/7)),""))</f>
        <v>0</v>
      </c>
      <c r="BC118" s="246"/>
      <c r="BD118" s="239"/>
      <c r="BE118" s="240"/>
      <c r="BF118" s="240"/>
      <c r="BG118" s="240"/>
      <c r="BH118" s="241"/>
    </row>
    <row r="119" spans="2:60" ht="20.25" customHeight="1" x14ac:dyDescent="0.4">
      <c r="B119" s="98"/>
      <c r="C119" s="223"/>
      <c r="D119" s="224"/>
      <c r="E119" s="225"/>
      <c r="F119" s="136"/>
      <c r="G119" s="99">
        <f>C117</f>
        <v>0</v>
      </c>
      <c r="H119" s="235"/>
      <c r="I119" s="211"/>
      <c r="J119" s="212"/>
      <c r="K119" s="212"/>
      <c r="L119" s="213"/>
      <c r="M119" s="201"/>
      <c r="N119" s="202"/>
      <c r="O119" s="203"/>
      <c r="P119" s="155" t="s">
        <v>73</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48">
        <f>IF($BC$3="４週",SUM(U119:AV119),IF($BC$3="暦月",SUM(U119:AY119),""))</f>
        <v>0</v>
      </c>
      <c r="BA119" s="249"/>
      <c r="BB119" s="250">
        <f>IF($BC$3="４週",AZ119/4,IF($BC$3="暦月",(AZ119/($BC$8/7)),""))</f>
        <v>0</v>
      </c>
      <c r="BC119" s="249"/>
      <c r="BD119" s="242"/>
      <c r="BE119" s="243"/>
      <c r="BF119" s="243"/>
      <c r="BG119" s="243"/>
      <c r="BH119" s="244"/>
    </row>
    <row r="120" spans="2:60" ht="20.25" customHeight="1" x14ac:dyDescent="0.4">
      <c r="B120" s="100"/>
      <c r="C120" s="217"/>
      <c r="D120" s="218"/>
      <c r="E120" s="219"/>
      <c r="F120" s="137"/>
      <c r="G120" s="101"/>
      <c r="H120" s="293"/>
      <c r="I120" s="205"/>
      <c r="J120" s="206"/>
      <c r="K120" s="206"/>
      <c r="L120" s="207"/>
      <c r="M120" s="195"/>
      <c r="N120" s="196"/>
      <c r="O120" s="197"/>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04"/>
      <c r="BA120" s="192"/>
      <c r="BB120" s="191"/>
      <c r="BC120" s="192"/>
      <c r="BD120" s="236"/>
      <c r="BE120" s="237"/>
      <c r="BF120" s="237"/>
      <c r="BG120" s="237"/>
      <c r="BH120" s="238"/>
    </row>
    <row r="121" spans="2:60" ht="20.25" customHeight="1" x14ac:dyDescent="0.4">
      <c r="B121" s="96">
        <f>B118+1</f>
        <v>34</v>
      </c>
      <c r="C121" s="220"/>
      <c r="D121" s="221"/>
      <c r="E121" s="222"/>
      <c r="F121" s="95">
        <f>C120</f>
        <v>0</v>
      </c>
      <c r="G121" s="97"/>
      <c r="H121" s="230"/>
      <c r="I121" s="208"/>
      <c r="J121" s="209"/>
      <c r="K121" s="209"/>
      <c r="L121" s="210"/>
      <c r="M121" s="198"/>
      <c r="N121" s="199"/>
      <c r="O121" s="200"/>
      <c r="P121" s="20" t="s">
        <v>72</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45">
        <f>IF($BC$3="４週",SUM(U121:AV121),IF($BC$3="暦月",SUM(U121:AY121),""))</f>
        <v>0</v>
      </c>
      <c r="BA121" s="246"/>
      <c r="BB121" s="247">
        <f>IF($BC$3="４週",AZ121/4,IF($BC$3="暦月",(AZ121/($BC$8/7)),""))</f>
        <v>0</v>
      </c>
      <c r="BC121" s="246"/>
      <c r="BD121" s="239"/>
      <c r="BE121" s="240"/>
      <c r="BF121" s="240"/>
      <c r="BG121" s="240"/>
      <c r="BH121" s="241"/>
    </row>
    <row r="122" spans="2:60" ht="20.25" customHeight="1" x14ac:dyDescent="0.4">
      <c r="B122" s="98"/>
      <c r="C122" s="223"/>
      <c r="D122" s="224"/>
      <c r="E122" s="225"/>
      <c r="F122" s="136"/>
      <c r="G122" s="99">
        <f>C120</f>
        <v>0</v>
      </c>
      <c r="H122" s="235"/>
      <c r="I122" s="211"/>
      <c r="J122" s="212"/>
      <c r="K122" s="212"/>
      <c r="L122" s="213"/>
      <c r="M122" s="201"/>
      <c r="N122" s="202"/>
      <c r="O122" s="203"/>
      <c r="P122" s="155" t="s">
        <v>73</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48">
        <f>IF($BC$3="４週",SUM(U122:AV122),IF($BC$3="暦月",SUM(U122:AY122),""))</f>
        <v>0</v>
      </c>
      <c r="BA122" s="249"/>
      <c r="BB122" s="250">
        <f>IF($BC$3="４週",AZ122/4,IF($BC$3="暦月",(AZ122/($BC$8/7)),""))</f>
        <v>0</v>
      </c>
      <c r="BC122" s="249"/>
      <c r="BD122" s="242"/>
      <c r="BE122" s="243"/>
      <c r="BF122" s="243"/>
      <c r="BG122" s="243"/>
      <c r="BH122" s="244"/>
    </row>
    <row r="123" spans="2:60" ht="20.25" customHeight="1" x14ac:dyDescent="0.4">
      <c r="B123" s="100"/>
      <c r="C123" s="217"/>
      <c r="D123" s="218"/>
      <c r="E123" s="219"/>
      <c r="F123" s="137"/>
      <c r="G123" s="101"/>
      <c r="H123" s="293"/>
      <c r="I123" s="205"/>
      <c r="J123" s="206"/>
      <c r="K123" s="206"/>
      <c r="L123" s="207"/>
      <c r="M123" s="195"/>
      <c r="N123" s="196"/>
      <c r="O123" s="197"/>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04"/>
      <c r="BA123" s="192"/>
      <c r="BB123" s="191"/>
      <c r="BC123" s="192"/>
      <c r="BD123" s="236"/>
      <c r="BE123" s="237"/>
      <c r="BF123" s="237"/>
      <c r="BG123" s="237"/>
      <c r="BH123" s="238"/>
    </row>
    <row r="124" spans="2:60" ht="20.25" customHeight="1" x14ac:dyDescent="0.4">
      <c r="B124" s="96">
        <f>B121+1</f>
        <v>35</v>
      </c>
      <c r="C124" s="220"/>
      <c r="D124" s="221"/>
      <c r="E124" s="222"/>
      <c r="F124" s="95">
        <f>C123</f>
        <v>0</v>
      </c>
      <c r="G124" s="97"/>
      <c r="H124" s="230"/>
      <c r="I124" s="208"/>
      <c r="J124" s="209"/>
      <c r="K124" s="209"/>
      <c r="L124" s="210"/>
      <c r="M124" s="198"/>
      <c r="N124" s="199"/>
      <c r="O124" s="200"/>
      <c r="P124" s="20" t="s">
        <v>72</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45">
        <f>IF($BC$3="４週",SUM(U124:AV124),IF($BC$3="暦月",SUM(U124:AY124),""))</f>
        <v>0</v>
      </c>
      <c r="BA124" s="246"/>
      <c r="BB124" s="247">
        <f>IF($BC$3="４週",AZ124/4,IF($BC$3="暦月",(AZ124/($BC$8/7)),""))</f>
        <v>0</v>
      </c>
      <c r="BC124" s="246"/>
      <c r="BD124" s="239"/>
      <c r="BE124" s="240"/>
      <c r="BF124" s="240"/>
      <c r="BG124" s="240"/>
      <c r="BH124" s="241"/>
    </row>
    <row r="125" spans="2:60" ht="20.25" customHeight="1" x14ac:dyDescent="0.4">
      <c r="B125" s="98"/>
      <c r="C125" s="223"/>
      <c r="D125" s="224"/>
      <c r="E125" s="225"/>
      <c r="F125" s="136"/>
      <c r="G125" s="99">
        <f>C123</f>
        <v>0</v>
      </c>
      <c r="H125" s="235"/>
      <c r="I125" s="211"/>
      <c r="J125" s="212"/>
      <c r="K125" s="212"/>
      <c r="L125" s="213"/>
      <c r="M125" s="201"/>
      <c r="N125" s="202"/>
      <c r="O125" s="203"/>
      <c r="P125" s="155" t="s">
        <v>73</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48">
        <f>IF($BC$3="４週",SUM(U125:AV125),IF($BC$3="暦月",SUM(U125:AY125),""))</f>
        <v>0</v>
      </c>
      <c r="BA125" s="249"/>
      <c r="BB125" s="250">
        <f>IF($BC$3="４週",AZ125/4,IF($BC$3="暦月",(AZ125/($BC$8/7)),""))</f>
        <v>0</v>
      </c>
      <c r="BC125" s="249"/>
      <c r="BD125" s="242"/>
      <c r="BE125" s="243"/>
      <c r="BF125" s="243"/>
      <c r="BG125" s="243"/>
      <c r="BH125" s="244"/>
    </row>
    <row r="126" spans="2:60" ht="20.25" customHeight="1" x14ac:dyDescent="0.4">
      <c r="B126" s="100"/>
      <c r="C126" s="217"/>
      <c r="D126" s="218"/>
      <c r="E126" s="219"/>
      <c r="F126" s="137"/>
      <c r="G126" s="101"/>
      <c r="H126" s="293"/>
      <c r="I126" s="205"/>
      <c r="J126" s="206"/>
      <c r="K126" s="206"/>
      <c r="L126" s="207"/>
      <c r="M126" s="195"/>
      <c r="N126" s="196"/>
      <c r="O126" s="197"/>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04"/>
      <c r="BA126" s="192"/>
      <c r="BB126" s="191"/>
      <c r="BC126" s="192"/>
      <c r="BD126" s="236"/>
      <c r="BE126" s="237"/>
      <c r="BF126" s="237"/>
      <c r="BG126" s="237"/>
      <c r="BH126" s="238"/>
    </row>
    <row r="127" spans="2:60" ht="20.25" customHeight="1" x14ac:dyDescent="0.4">
      <c r="B127" s="96">
        <f>B124+1</f>
        <v>36</v>
      </c>
      <c r="C127" s="220"/>
      <c r="D127" s="221"/>
      <c r="E127" s="222"/>
      <c r="F127" s="95">
        <f>C126</f>
        <v>0</v>
      </c>
      <c r="G127" s="97"/>
      <c r="H127" s="230"/>
      <c r="I127" s="208"/>
      <c r="J127" s="209"/>
      <c r="K127" s="209"/>
      <c r="L127" s="210"/>
      <c r="M127" s="198"/>
      <c r="N127" s="199"/>
      <c r="O127" s="200"/>
      <c r="P127" s="20" t="s">
        <v>72</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45">
        <f>IF($BC$3="４週",SUM(U127:AV127),IF($BC$3="暦月",SUM(U127:AY127),""))</f>
        <v>0</v>
      </c>
      <c r="BA127" s="246"/>
      <c r="BB127" s="247">
        <f>IF($BC$3="４週",AZ127/4,IF($BC$3="暦月",(AZ127/($BC$8/7)),""))</f>
        <v>0</v>
      </c>
      <c r="BC127" s="246"/>
      <c r="BD127" s="239"/>
      <c r="BE127" s="240"/>
      <c r="BF127" s="240"/>
      <c r="BG127" s="240"/>
      <c r="BH127" s="241"/>
    </row>
    <row r="128" spans="2:60" ht="20.25" customHeight="1" x14ac:dyDescent="0.4">
      <c r="B128" s="98"/>
      <c r="C128" s="223"/>
      <c r="D128" s="224"/>
      <c r="E128" s="225"/>
      <c r="F128" s="136"/>
      <c r="G128" s="99">
        <f>C126</f>
        <v>0</v>
      </c>
      <c r="H128" s="235"/>
      <c r="I128" s="211"/>
      <c r="J128" s="212"/>
      <c r="K128" s="212"/>
      <c r="L128" s="213"/>
      <c r="M128" s="201"/>
      <c r="N128" s="202"/>
      <c r="O128" s="203"/>
      <c r="P128" s="155" t="s">
        <v>73</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48">
        <f>IF($BC$3="４週",SUM(U128:AV128),IF($BC$3="暦月",SUM(U128:AY128),""))</f>
        <v>0</v>
      </c>
      <c r="BA128" s="249"/>
      <c r="BB128" s="250">
        <f>IF($BC$3="４週",AZ128/4,IF($BC$3="暦月",(AZ128/($BC$8/7)),""))</f>
        <v>0</v>
      </c>
      <c r="BC128" s="249"/>
      <c r="BD128" s="242"/>
      <c r="BE128" s="243"/>
      <c r="BF128" s="243"/>
      <c r="BG128" s="243"/>
      <c r="BH128" s="244"/>
    </row>
    <row r="129" spans="2:60" ht="20.25" customHeight="1" x14ac:dyDescent="0.4">
      <c r="B129" s="100"/>
      <c r="C129" s="217"/>
      <c r="D129" s="218"/>
      <c r="E129" s="219"/>
      <c r="F129" s="137"/>
      <c r="G129" s="101"/>
      <c r="H129" s="293"/>
      <c r="I129" s="205"/>
      <c r="J129" s="206"/>
      <c r="K129" s="206"/>
      <c r="L129" s="207"/>
      <c r="M129" s="195"/>
      <c r="N129" s="196"/>
      <c r="O129" s="197"/>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04"/>
      <c r="BA129" s="192"/>
      <c r="BB129" s="191"/>
      <c r="BC129" s="192"/>
      <c r="BD129" s="236"/>
      <c r="BE129" s="237"/>
      <c r="BF129" s="237"/>
      <c r="BG129" s="237"/>
      <c r="BH129" s="238"/>
    </row>
    <row r="130" spans="2:60" ht="20.25" customHeight="1" x14ac:dyDescent="0.4">
      <c r="B130" s="96">
        <f>B127+1</f>
        <v>37</v>
      </c>
      <c r="C130" s="220"/>
      <c r="D130" s="221"/>
      <c r="E130" s="222"/>
      <c r="F130" s="95">
        <f>C129</f>
        <v>0</v>
      </c>
      <c r="G130" s="97"/>
      <c r="H130" s="230"/>
      <c r="I130" s="208"/>
      <c r="J130" s="209"/>
      <c r="K130" s="209"/>
      <c r="L130" s="210"/>
      <c r="M130" s="198"/>
      <c r="N130" s="199"/>
      <c r="O130" s="200"/>
      <c r="P130" s="20" t="s">
        <v>72</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45">
        <f>IF($BC$3="４週",SUM(U130:AV130),IF($BC$3="暦月",SUM(U130:AY130),""))</f>
        <v>0</v>
      </c>
      <c r="BA130" s="246"/>
      <c r="BB130" s="247">
        <f>IF($BC$3="４週",AZ130/4,IF($BC$3="暦月",(AZ130/($BC$8/7)),""))</f>
        <v>0</v>
      </c>
      <c r="BC130" s="246"/>
      <c r="BD130" s="239"/>
      <c r="BE130" s="240"/>
      <c r="BF130" s="240"/>
      <c r="BG130" s="240"/>
      <c r="BH130" s="241"/>
    </row>
    <row r="131" spans="2:60" ht="20.25" customHeight="1" x14ac:dyDescent="0.4">
      <c r="B131" s="98"/>
      <c r="C131" s="223"/>
      <c r="D131" s="224"/>
      <c r="E131" s="225"/>
      <c r="F131" s="136"/>
      <c r="G131" s="99">
        <f>C129</f>
        <v>0</v>
      </c>
      <c r="H131" s="235"/>
      <c r="I131" s="211"/>
      <c r="J131" s="212"/>
      <c r="K131" s="212"/>
      <c r="L131" s="213"/>
      <c r="M131" s="201"/>
      <c r="N131" s="202"/>
      <c r="O131" s="203"/>
      <c r="P131" s="155" t="s">
        <v>73</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48">
        <f>IF($BC$3="４週",SUM(U131:AV131),IF($BC$3="暦月",SUM(U131:AY131),""))</f>
        <v>0</v>
      </c>
      <c r="BA131" s="249"/>
      <c r="BB131" s="250">
        <f>IF($BC$3="４週",AZ131/4,IF($BC$3="暦月",(AZ131/($BC$8/7)),""))</f>
        <v>0</v>
      </c>
      <c r="BC131" s="249"/>
      <c r="BD131" s="242"/>
      <c r="BE131" s="243"/>
      <c r="BF131" s="243"/>
      <c r="BG131" s="243"/>
      <c r="BH131" s="244"/>
    </row>
    <row r="132" spans="2:60" ht="20.25" customHeight="1" x14ac:dyDescent="0.4">
      <c r="B132" s="100"/>
      <c r="C132" s="217"/>
      <c r="D132" s="218"/>
      <c r="E132" s="219"/>
      <c r="F132" s="137"/>
      <c r="G132" s="101"/>
      <c r="H132" s="293"/>
      <c r="I132" s="205"/>
      <c r="J132" s="206"/>
      <c r="K132" s="206"/>
      <c r="L132" s="207"/>
      <c r="M132" s="195"/>
      <c r="N132" s="196"/>
      <c r="O132" s="197"/>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04"/>
      <c r="BA132" s="192"/>
      <c r="BB132" s="191"/>
      <c r="BC132" s="192"/>
      <c r="BD132" s="236"/>
      <c r="BE132" s="237"/>
      <c r="BF132" s="237"/>
      <c r="BG132" s="237"/>
      <c r="BH132" s="238"/>
    </row>
    <row r="133" spans="2:60" ht="20.25" customHeight="1" x14ac:dyDescent="0.4">
      <c r="B133" s="96">
        <f>B130+1</f>
        <v>38</v>
      </c>
      <c r="C133" s="220"/>
      <c r="D133" s="221"/>
      <c r="E133" s="222"/>
      <c r="F133" s="95">
        <f>C132</f>
        <v>0</v>
      </c>
      <c r="G133" s="97"/>
      <c r="H133" s="230"/>
      <c r="I133" s="208"/>
      <c r="J133" s="209"/>
      <c r="K133" s="209"/>
      <c r="L133" s="210"/>
      <c r="M133" s="198"/>
      <c r="N133" s="199"/>
      <c r="O133" s="200"/>
      <c r="P133" s="20" t="s">
        <v>72</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45">
        <f>IF($BC$3="４週",SUM(U133:AV133),IF($BC$3="暦月",SUM(U133:AY133),""))</f>
        <v>0</v>
      </c>
      <c r="BA133" s="246"/>
      <c r="BB133" s="247">
        <f>IF($BC$3="４週",AZ133/4,IF($BC$3="暦月",(AZ133/($BC$8/7)),""))</f>
        <v>0</v>
      </c>
      <c r="BC133" s="246"/>
      <c r="BD133" s="239"/>
      <c r="BE133" s="240"/>
      <c r="BF133" s="240"/>
      <c r="BG133" s="240"/>
      <c r="BH133" s="241"/>
    </row>
    <row r="134" spans="2:60" ht="20.25" customHeight="1" x14ac:dyDescent="0.4">
      <c r="B134" s="98"/>
      <c r="C134" s="223"/>
      <c r="D134" s="224"/>
      <c r="E134" s="225"/>
      <c r="F134" s="136"/>
      <c r="G134" s="99">
        <f>C132</f>
        <v>0</v>
      </c>
      <c r="H134" s="235"/>
      <c r="I134" s="211"/>
      <c r="J134" s="212"/>
      <c r="K134" s="212"/>
      <c r="L134" s="213"/>
      <c r="M134" s="201"/>
      <c r="N134" s="202"/>
      <c r="O134" s="203"/>
      <c r="P134" s="155" t="s">
        <v>73</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48">
        <f>IF($BC$3="４週",SUM(U134:AV134),IF($BC$3="暦月",SUM(U134:AY134),""))</f>
        <v>0</v>
      </c>
      <c r="BA134" s="249"/>
      <c r="BB134" s="250">
        <f>IF($BC$3="４週",AZ134/4,IF($BC$3="暦月",(AZ134/($BC$8/7)),""))</f>
        <v>0</v>
      </c>
      <c r="BC134" s="249"/>
      <c r="BD134" s="242"/>
      <c r="BE134" s="243"/>
      <c r="BF134" s="243"/>
      <c r="BG134" s="243"/>
      <c r="BH134" s="244"/>
    </row>
    <row r="135" spans="2:60" ht="20.25" customHeight="1" x14ac:dyDescent="0.4">
      <c r="B135" s="100"/>
      <c r="C135" s="217"/>
      <c r="D135" s="218"/>
      <c r="E135" s="219"/>
      <c r="F135" s="137"/>
      <c r="G135" s="101"/>
      <c r="H135" s="293"/>
      <c r="I135" s="205"/>
      <c r="J135" s="206"/>
      <c r="K135" s="206"/>
      <c r="L135" s="207"/>
      <c r="M135" s="195"/>
      <c r="N135" s="196"/>
      <c r="O135" s="197"/>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04"/>
      <c r="BA135" s="192"/>
      <c r="BB135" s="191"/>
      <c r="BC135" s="192"/>
      <c r="BD135" s="236"/>
      <c r="BE135" s="237"/>
      <c r="BF135" s="237"/>
      <c r="BG135" s="237"/>
      <c r="BH135" s="238"/>
    </row>
    <row r="136" spans="2:60" ht="20.25" customHeight="1" x14ac:dyDescent="0.4">
      <c r="B136" s="96">
        <f>B133+1</f>
        <v>39</v>
      </c>
      <c r="C136" s="220"/>
      <c r="D136" s="221"/>
      <c r="E136" s="222"/>
      <c r="F136" s="95">
        <f>C135</f>
        <v>0</v>
      </c>
      <c r="G136" s="97"/>
      <c r="H136" s="230"/>
      <c r="I136" s="208"/>
      <c r="J136" s="209"/>
      <c r="K136" s="209"/>
      <c r="L136" s="210"/>
      <c r="M136" s="198"/>
      <c r="N136" s="199"/>
      <c r="O136" s="200"/>
      <c r="P136" s="20" t="s">
        <v>72</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45">
        <f>IF($BC$3="４週",SUM(U136:AV136),IF($BC$3="暦月",SUM(U136:AY136),""))</f>
        <v>0</v>
      </c>
      <c r="BA136" s="246"/>
      <c r="BB136" s="247">
        <f>IF($BC$3="４週",AZ136/4,IF($BC$3="暦月",(AZ136/($BC$8/7)),""))</f>
        <v>0</v>
      </c>
      <c r="BC136" s="246"/>
      <c r="BD136" s="239"/>
      <c r="BE136" s="240"/>
      <c r="BF136" s="240"/>
      <c r="BG136" s="240"/>
      <c r="BH136" s="241"/>
    </row>
    <row r="137" spans="2:60" ht="20.25" customHeight="1" x14ac:dyDescent="0.4">
      <c r="B137" s="98"/>
      <c r="C137" s="223"/>
      <c r="D137" s="224"/>
      <c r="E137" s="225"/>
      <c r="F137" s="136"/>
      <c r="G137" s="99">
        <f>C135</f>
        <v>0</v>
      </c>
      <c r="H137" s="235"/>
      <c r="I137" s="211"/>
      <c r="J137" s="212"/>
      <c r="K137" s="212"/>
      <c r="L137" s="213"/>
      <c r="M137" s="201"/>
      <c r="N137" s="202"/>
      <c r="O137" s="203"/>
      <c r="P137" s="155" t="s">
        <v>73</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48">
        <f>IF($BC$3="４週",SUM(U137:AV137),IF($BC$3="暦月",SUM(U137:AY137),""))</f>
        <v>0</v>
      </c>
      <c r="BA137" s="249"/>
      <c r="BB137" s="250">
        <f>IF($BC$3="４週",AZ137/4,IF($BC$3="暦月",(AZ137/($BC$8/7)),""))</f>
        <v>0</v>
      </c>
      <c r="BC137" s="249"/>
      <c r="BD137" s="242"/>
      <c r="BE137" s="243"/>
      <c r="BF137" s="243"/>
      <c r="BG137" s="243"/>
      <c r="BH137" s="244"/>
    </row>
    <row r="138" spans="2:60" ht="20.25" customHeight="1" x14ac:dyDescent="0.4">
      <c r="B138" s="100"/>
      <c r="C138" s="217"/>
      <c r="D138" s="218"/>
      <c r="E138" s="219"/>
      <c r="F138" s="137"/>
      <c r="G138" s="101"/>
      <c r="H138" s="293"/>
      <c r="I138" s="205"/>
      <c r="J138" s="206"/>
      <c r="K138" s="206"/>
      <c r="L138" s="207"/>
      <c r="M138" s="195"/>
      <c r="N138" s="196"/>
      <c r="O138" s="197"/>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04"/>
      <c r="BA138" s="192"/>
      <c r="BB138" s="191"/>
      <c r="BC138" s="192"/>
      <c r="BD138" s="236"/>
      <c r="BE138" s="237"/>
      <c r="BF138" s="237"/>
      <c r="BG138" s="237"/>
      <c r="BH138" s="238"/>
    </row>
    <row r="139" spans="2:60" ht="20.25" customHeight="1" x14ac:dyDescent="0.4">
      <c r="B139" s="96">
        <f>B136+1</f>
        <v>40</v>
      </c>
      <c r="C139" s="220"/>
      <c r="D139" s="221"/>
      <c r="E139" s="222"/>
      <c r="F139" s="95">
        <f>C138</f>
        <v>0</v>
      </c>
      <c r="G139" s="97"/>
      <c r="H139" s="230"/>
      <c r="I139" s="208"/>
      <c r="J139" s="209"/>
      <c r="K139" s="209"/>
      <c r="L139" s="210"/>
      <c r="M139" s="198"/>
      <c r="N139" s="199"/>
      <c r="O139" s="200"/>
      <c r="P139" s="20" t="s">
        <v>72</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45">
        <f>IF($BC$3="４週",SUM(U139:AV139),IF($BC$3="暦月",SUM(U139:AY139),""))</f>
        <v>0</v>
      </c>
      <c r="BA139" s="246"/>
      <c r="BB139" s="247">
        <f>IF($BC$3="４週",AZ139/4,IF($BC$3="暦月",(AZ139/($BC$8/7)),""))</f>
        <v>0</v>
      </c>
      <c r="BC139" s="246"/>
      <c r="BD139" s="239"/>
      <c r="BE139" s="240"/>
      <c r="BF139" s="240"/>
      <c r="BG139" s="240"/>
      <c r="BH139" s="241"/>
    </row>
    <row r="140" spans="2:60" ht="20.25" customHeight="1" x14ac:dyDescent="0.4">
      <c r="B140" s="98"/>
      <c r="C140" s="223"/>
      <c r="D140" s="224"/>
      <c r="E140" s="225"/>
      <c r="F140" s="136"/>
      <c r="G140" s="99">
        <f>C138</f>
        <v>0</v>
      </c>
      <c r="H140" s="235"/>
      <c r="I140" s="211"/>
      <c r="J140" s="212"/>
      <c r="K140" s="212"/>
      <c r="L140" s="213"/>
      <c r="M140" s="201"/>
      <c r="N140" s="202"/>
      <c r="O140" s="203"/>
      <c r="P140" s="155" t="s">
        <v>73</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48">
        <f>IF($BC$3="４週",SUM(U140:AV140),IF($BC$3="暦月",SUM(U140:AY140),""))</f>
        <v>0</v>
      </c>
      <c r="BA140" s="249"/>
      <c r="BB140" s="250">
        <f>IF($BC$3="４週",AZ140/4,IF($BC$3="暦月",(AZ140/($BC$8/7)),""))</f>
        <v>0</v>
      </c>
      <c r="BC140" s="249"/>
      <c r="BD140" s="242"/>
      <c r="BE140" s="243"/>
      <c r="BF140" s="243"/>
      <c r="BG140" s="243"/>
      <c r="BH140" s="244"/>
    </row>
    <row r="141" spans="2:60" ht="20.25" customHeight="1" x14ac:dyDescent="0.4">
      <c r="B141" s="100"/>
      <c r="C141" s="217"/>
      <c r="D141" s="218"/>
      <c r="E141" s="219"/>
      <c r="F141" s="137"/>
      <c r="G141" s="101"/>
      <c r="H141" s="293"/>
      <c r="I141" s="205"/>
      <c r="J141" s="206"/>
      <c r="K141" s="206"/>
      <c r="L141" s="207"/>
      <c r="M141" s="195"/>
      <c r="N141" s="196"/>
      <c r="O141" s="197"/>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04"/>
      <c r="BA141" s="192"/>
      <c r="BB141" s="191"/>
      <c r="BC141" s="192"/>
      <c r="BD141" s="236"/>
      <c r="BE141" s="237"/>
      <c r="BF141" s="237"/>
      <c r="BG141" s="237"/>
      <c r="BH141" s="238"/>
    </row>
    <row r="142" spans="2:60" ht="20.25" customHeight="1" x14ac:dyDescent="0.4">
      <c r="B142" s="96">
        <f>B139+1</f>
        <v>41</v>
      </c>
      <c r="C142" s="220"/>
      <c r="D142" s="221"/>
      <c r="E142" s="222"/>
      <c r="F142" s="95">
        <f>C141</f>
        <v>0</v>
      </c>
      <c r="G142" s="97"/>
      <c r="H142" s="230"/>
      <c r="I142" s="208"/>
      <c r="J142" s="209"/>
      <c r="K142" s="209"/>
      <c r="L142" s="210"/>
      <c r="M142" s="198"/>
      <c r="N142" s="199"/>
      <c r="O142" s="200"/>
      <c r="P142" s="20" t="s">
        <v>72</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45">
        <f>IF($BC$3="４週",SUM(U142:AV142),IF($BC$3="暦月",SUM(U142:AY142),""))</f>
        <v>0</v>
      </c>
      <c r="BA142" s="246"/>
      <c r="BB142" s="247">
        <f>IF($BC$3="４週",AZ142/4,IF($BC$3="暦月",(AZ142/($BC$8/7)),""))</f>
        <v>0</v>
      </c>
      <c r="BC142" s="246"/>
      <c r="BD142" s="239"/>
      <c r="BE142" s="240"/>
      <c r="BF142" s="240"/>
      <c r="BG142" s="240"/>
      <c r="BH142" s="241"/>
    </row>
    <row r="143" spans="2:60" ht="20.25" customHeight="1" x14ac:dyDescent="0.4">
      <c r="B143" s="98"/>
      <c r="C143" s="223"/>
      <c r="D143" s="224"/>
      <c r="E143" s="225"/>
      <c r="F143" s="136"/>
      <c r="G143" s="99">
        <f>C141</f>
        <v>0</v>
      </c>
      <c r="H143" s="235"/>
      <c r="I143" s="211"/>
      <c r="J143" s="212"/>
      <c r="K143" s="212"/>
      <c r="L143" s="213"/>
      <c r="M143" s="201"/>
      <c r="N143" s="202"/>
      <c r="O143" s="203"/>
      <c r="P143" s="155" t="s">
        <v>73</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48">
        <f>IF($BC$3="４週",SUM(U143:AV143),IF($BC$3="暦月",SUM(U143:AY143),""))</f>
        <v>0</v>
      </c>
      <c r="BA143" s="249"/>
      <c r="BB143" s="250">
        <f>IF($BC$3="４週",AZ143/4,IF($BC$3="暦月",(AZ143/($BC$8/7)),""))</f>
        <v>0</v>
      </c>
      <c r="BC143" s="249"/>
      <c r="BD143" s="242"/>
      <c r="BE143" s="243"/>
      <c r="BF143" s="243"/>
      <c r="BG143" s="243"/>
      <c r="BH143" s="244"/>
    </row>
    <row r="144" spans="2:60" ht="20.25" customHeight="1" x14ac:dyDescent="0.4">
      <c r="B144" s="100"/>
      <c r="C144" s="217"/>
      <c r="D144" s="218"/>
      <c r="E144" s="219"/>
      <c r="F144" s="137"/>
      <c r="G144" s="101"/>
      <c r="H144" s="293"/>
      <c r="I144" s="205"/>
      <c r="J144" s="206"/>
      <c r="K144" s="206"/>
      <c r="L144" s="207"/>
      <c r="M144" s="195"/>
      <c r="N144" s="196"/>
      <c r="O144" s="197"/>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04"/>
      <c r="BA144" s="192"/>
      <c r="BB144" s="191"/>
      <c r="BC144" s="192"/>
      <c r="BD144" s="236"/>
      <c r="BE144" s="237"/>
      <c r="BF144" s="237"/>
      <c r="BG144" s="237"/>
      <c r="BH144" s="238"/>
    </row>
    <row r="145" spans="2:60" ht="20.25" customHeight="1" x14ac:dyDescent="0.4">
      <c r="B145" s="96">
        <f>B142+1</f>
        <v>42</v>
      </c>
      <c r="C145" s="220"/>
      <c r="D145" s="221"/>
      <c r="E145" s="222"/>
      <c r="F145" s="95">
        <f>C144</f>
        <v>0</v>
      </c>
      <c r="G145" s="97"/>
      <c r="H145" s="230"/>
      <c r="I145" s="208"/>
      <c r="J145" s="209"/>
      <c r="K145" s="209"/>
      <c r="L145" s="210"/>
      <c r="M145" s="198"/>
      <c r="N145" s="199"/>
      <c r="O145" s="200"/>
      <c r="P145" s="20" t="s">
        <v>72</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45">
        <f>IF($BC$3="４週",SUM(U145:AV145),IF($BC$3="暦月",SUM(U145:AY145),""))</f>
        <v>0</v>
      </c>
      <c r="BA145" s="246"/>
      <c r="BB145" s="247">
        <f>IF($BC$3="４週",AZ145/4,IF($BC$3="暦月",(AZ145/($BC$8/7)),""))</f>
        <v>0</v>
      </c>
      <c r="BC145" s="246"/>
      <c r="BD145" s="239"/>
      <c r="BE145" s="240"/>
      <c r="BF145" s="240"/>
      <c r="BG145" s="240"/>
      <c r="BH145" s="241"/>
    </row>
    <row r="146" spans="2:60" ht="20.25" customHeight="1" x14ac:dyDescent="0.4">
      <c r="B146" s="98"/>
      <c r="C146" s="223"/>
      <c r="D146" s="224"/>
      <c r="E146" s="225"/>
      <c r="F146" s="136"/>
      <c r="G146" s="99">
        <f>C144</f>
        <v>0</v>
      </c>
      <c r="H146" s="235"/>
      <c r="I146" s="211"/>
      <c r="J146" s="212"/>
      <c r="K146" s="212"/>
      <c r="L146" s="213"/>
      <c r="M146" s="201"/>
      <c r="N146" s="202"/>
      <c r="O146" s="203"/>
      <c r="P146" s="155" t="s">
        <v>73</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48">
        <f>IF($BC$3="４週",SUM(U146:AV146),IF($BC$3="暦月",SUM(U146:AY146),""))</f>
        <v>0</v>
      </c>
      <c r="BA146" s="249"/>
      <c r="BB146" s="250">
        <f>IF($BC$3="４週",AZ146/4,IF($BC$3="暦月",(AZ146/($BC$8/7)),""))</f>
        <v>0</v>
      </c>
      <c r="BC146" s="249"/>
      <c r="BD146" s="242"/>
      <c r="BE146" s="243"/>
      <c r="BF146" s="243"/>
      <c r="BG146" s="243"/>
      <c r="BH146" s="244"/>
    </row>
    <row r="147" spans="2:60" ht="20.25" customHeight="1" x14ac:dyDescent="0.4">
      <c r="B147" s="100"/>
      <c r="C147" s="217"/>
      <c r="D147" s="218"/>
      <c r="E147" s="219"/>
      <c r="F147" s="137"/>
      <c r="G147" s="101"/>
      <c r="H147" s="293"/>
      <c r="I147" s="205"/>
      <c r="J147" s="206"/>
      <c r="K147" s="206"/>
      <c r="L147" s="207"/>
      <c r="M147" s="195"/>
      <c r="N147" s="196"/>
      <c r="O147" s="197"/>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04"/>
      <c r="BA147" s="192"/>
      <c r="BB147" s="191"/>
      <c r="BC147" s="192"/>
      <c r="BD147" s="236"/>
      <c r="BE147" s="237"/>
      <c r="BF147" s="237"/>
      <c r="BG147" s="237"/>
      <c r="BH147" s="238"/>
    </row>
    <row r="148" spans="2:60" ht="20.25" customHeight="1" x14ac:dyDescent="0.4">
      <c r="B148" s="96">
        <f>B145+1</f>
        <v>43</v>
      </c>
      <c r="C148" s="220"/>
      <c r="D148" s="221"/>
      <c r="E148" s="222"/>
      <c r="F148" s="95">
        <f>C147</f>
        <v>0</v>
      </c>
      <c r="G148" s="97"/>
      <c r="H148" s="230"/>
      <c r="I148" s="208"/>
      <c r="J148" s="209"/>
      <c r="K148" s="209"/>
      <c r="L148" s="210"/>
      <c r="M148" s="198"/>
      <c r="N148" s="199"/>
      <c r="O148" s="200"/>
      <c r="P148" s="20" t="s">
        <v>72</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45">
        <f>IF($BC$3="４週",SUM(U148:AV148),IF($BC$3="暦月",SUM(U148:AY148),""))</f>
        <v>0</v>
      </c>
      <c r="BA148" s="246"/>
      <c r="BB148" s="247">
        <f>IF($BC$3="４週",AZ148/4,IF($BC$3="暦月",(AZ148/($BC$8/7)),""))</f>
        <v>0</v>
      </c>
      <c r="BC148" s="246"/>
      <c r="BD148" s="239"/>
      <c r="BE148" s="240"/>
      <c r="BF148" s="240"/>
      <c r="BG148" s="240"/>
      <c r="BH148" s="241"/>
    </row>
    <row r="149" spans="2:60" ht="20.25" customHeight="1" x14ac:dyDescent="0.4">
      <c r="B149" s="98"/>
      <c r="C149" s="223"/>
      <c r="D149" s="224"/>
      <c r="E149" s="225"/>
      <c r="F149" s="136"/>
      <c r="G149" s="99">
        <f>C147</f>
        <v>0</v>
      </c>
      <c r="H149" s="235"/>
      <c r="I149" s="211"/>
      <c r="J149" s="212"/>
      <c r="K149" s="212"/>
      <c r="L149" s="213"/>
      <c r="M149" s="201"/>
      <c r="N149" s="202"/>
      <c r="O149" s="203"/>
      <c r="P149" s="155" t="s">
        <v>73</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48">
        <f>IF($BC$3="４週",SUM(U149:AV149),IF($BC$3="暦月",SUM(U149:AY149),""))</f>
        <v>0</v>
      </c>
      <c r="BA149" s="249"/>
      <c r="BB149" s="250">
        <f>IF($BC$3="４週",AZ149/4,IF($BC$3="暦月",(AZ149/($BC$8/7)),""))</f>
        <v>0</v>
      </c>
      <c r="BC149" s="249"/>
      <c r="BD149" s="242"/>
      <c r="BE149" s="243"/>
      <c r="BF149" s="243"/>
      <c r="BG149" s="243"/>
      <c r="BH149" s="244"/>
    </row>
    <row r="150" spans="2:60" ht="20.25" customHeight="1" x14ac:dyDescent="0.4">
      <c r="B150" s="100"/>
      <c r="C150" s="217"/>
      <c r="D150" s="218"/>
      <c r="E150" s="219"/>
      <c r="F150" s="137"/>
      <c r="G150" s="101"/>
      <c r="H150" s="293"/>
      <c r="I150" s="205"/>
      <c r="J150" s="206"/>
      <c r="K150" s="206"/>
      <c r="L150" s="207"/>
      <c r="M150" s="195"/>
      <c r="N150" s="196"/>
      <c r="O150" s="197"/>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04"/>
      <c r="BA150" s="192"/>
      <c r="BB150" s="191"/>
      <c r="BC150" s="192"/>
      <c r="BD150" s="236"/>
      <c r="BE150" s="237"/>
      <c r="BF150" s="237"/>
      <c r="BG150" s="237"/>
      <c r="BH150" s="238"/>
    </row>
    <row r="151" spans="2:60" ht="20.25" customHeight="1" x14ac:dyDescent="0.4">
      <c r="B151" s="96">
        <f>B148+1</f>
        <v>44</v>
      </c>
      <c r="C151" s="220"/>
      <c r="D151" s="221"/>
      <c r="E151" s="222"/>
      <c r="F151" s="95">
        <f>C150</f>
        <v>0</v>
      </c>
      <c r="G151" s="97"/>
      <c r="H151" s="230"/>
      <c r="I151" s="208"/>
      <c r="J151" s="209"/>
      <c r="K151" s="209"/>
      <c r="L151" s="210"/>
      <c r="M151" s="198"/>
      <c r="N151" s="199"/>
      <c r="O151" s="200"/>
      <c r="P151" s="20" t="s">
        <v>72</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45">
        <f>IF($BC$3="４週",SUM(U151:AV151),IF($BC$3="暦月",SUM(U151:AY151),""))</f>
        <v>0</v>
      </c>
      <c r="BA151" s="246"/>
      <c r="BB151" s="247">
        <f>IF($BC$3="４週",AZ151/4,IF($BC$3="暦月",(AZ151/($BC$8/7)),""))</f>
        <v>0</v>
      </c>
      <c r="BC151" s="246"/>
      <c r="BD151" s="239"/>
      <c r="BE151" s="240"/>
      <c r="BF151" s="240"/>
      <c r="BG151" s="240"/>
      <c r="BH151" s="241"/>
    </row>
    <row r="152" spans="2:60" ht="20.25" customHeight="1" x14ac:dyDescent="0.4">
      <c r="B152" s="98"/>
      <c r="C152" s="223"/>
      <c r="D152" s="224"/>
      <c r="E152" s="225"/>
      <c r="F152" s="136"/>
      <c r="G152" s="99">
        <f>C150</f>
        <v>0</v>
      </c>
      <c r="H152" s="235"/>
      <c r="I152" s="211"/>
      <c r="J152" s="212"/>
      <c r="K152" s="212"/>
      <c r="L152" s="213"/>
      <c r="M152" s="201"/>
      <c r="N152" s="202"/>
      <c r="O152" s="203"/>
      <c r="P152" s="155" t="s">
        <v>73</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48">
        <f>IF($BC$3="４週",SUM(U152:AV152),IF($BC$3="暦月",SUM(U152:AY152),""))</f>
        <v>0</v>
      </c>
      <c r="BA152" s="249"/>
      <c r="BB152" s="250">
        <f>IF($BC$3="４週",AZ152/4,IF($BC$3="暦月",(AZ152/($BC$8/7)),""))</f>
        <v>0</v>
      </c>
      <c r="BC152" s="249"/>
      <c r="BD152" s="242"/>
      <c r="BE152" s="243"/>
      <c r="BF152" s="243"/>
      <c r="BG152" s="243"/>
      <c r="BH152" s="244"/>
    </row>
    <row r="153" spans="2:60" ht="20.25" customHeight="1" x14ac:dyDescent="0.4">
      <c r="B153" s="100"/>
      <c r="C153" s="217"/>
      <c r="D153" s="218"/>
      <c r="E153" s="219"/>
      <c r="F153" s="137"/>
      <c r="G153" s="101"/>
      <c r="H153" s="293"/>
      <c r="I153" s="205"/>
      <c r="J153" s="206"/>
      <c r="K153" s="206"/>
      <c r="L153" s="207"/>
      <c r="M153" s="195"/>
      <c r="N153" s="196"/>
      <c r="O153" s="197"/>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04"/>
      <c r="BA153" s="192"/>
      <c r="BB153" s="191"/>
      <c r="BC153" s="192"/>
      <c r="BD153" s="236"/>
      <c r="BE153" s="237"/>
      <c r="BF153" s="237"/>
      <c r="BG153" s="237"/>
      <c r="BH153" s="238"/>
    </row>
    <row r="154" spans="2:60" ht="20.25" customHeight="1" x14ac:dyDescent="0.4">
      <c r="B154" s="96">
        <f>B151+1</f>
        <v>45</v>
      </c>
      <c r="C154" s="220"/>
      <c r="D154" s="221"/>
      <c r="E154" s="222"/>
      <c r="F154" s="95">
        <f>C153</f>
        <v>0</v>
      </c>
      <c r="G154" s="97"/>
      <c r="H154" s="230"/>
      <c r="I154" s="208"/>
      <c r="J154" s="209"/>
      <c r="K154" s="209"/>
      <c r="L154" s="210"/>
      <c r="M154" s="198"/>
      <c r="N154" s="199"/>
      <c r="O154" s="200"/>
      <c r="P154" s="20" t="s">
        <v>72</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45">
        <f>IF($BC$3="４週",SUM(U154:AV154),IF($BC$3="暦月",SUM(U154:AY154),""))</f>
        <v>0</v>
      </c>
      <c r="BA154" s="246"/>
      <c r="BB154" s="247">
        <f>IF($BC$3="４週",AZ154/4,IF($BC$3="暦月",(AZ154/($BC$8/7)),""))</f>
        <v>0</v>
      </c>
      <c r="BC154" s="246"/>
      <c r="BD154" s="239"/>
      <c r="BE154" s="240"/>
      <c r="BF154" s="240"/>
      <c r="BG154" s="240"/>
      <c r="BH154" s="241"/>
    </row>
    <row r="155" spans="2:60" ht="20.25" customHeight="1" x14ac:dyDescent="0.4">
      <c r="B155" s="98"/>
      <c r="C155" s="223"/>
      <c r="D155" s="224"/>
      <c r="E155" s="225"/>
      <c r="F155" s="136"/>
      <c r="G155" s="99">
        <f>C153</f>
        <v>0</v>
      </c>
      <c r="H155" s="235"/>
      <c r="I155" s="211"/>
      <c r="J155" s="212"/>
      <c r="K155" s="212"/>
      <c r="L155" s="213"/>
      <c r="M155" s="201"/>
      <c r="N155" s="202"/>
      <c r="O155" s="203"/>
      <c r="P155" s="155" t="s">
        <v>73</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48">
        <f>IF($BC$3="４週",SUM(U155:AV155),IF($BC$3="暦月",SUM(U155:AY155),""))</f>
        <v>0</v>
      </c>
      <c r="BA155" s="249"/>
      <c r="BB155" s="250">
        <f>IF($BC$3="４週",AZ155/4,IF($BC$3="暦月",(AZ155/($BC$8/7)),""))</f>
        <v>0</v>
      </c>
      <c r="BC155" s="249"/>
      <c r="BD155" s="242"/>
      <c r="BE155" s="243"/>
      <c r="BF155" s="243"/>
      <c r="BG155" s="243"/>
      <c r="BH155" s="244"/>
    </row>
    <row r="156" spans="2:60" ht="20.25" customHeight="1" x14ac:dyDescent="0.4">
      <c r="B156" s="100"/>
      <c r="C156" s="217"/>
      <c r="D156" s="218"/>
      <c r="E156" s="219"/>
      <c r="F156" s="137"/>
      <c r="G156" s="101"/>
      <c r="H156" s="293"/>
      <c r="I156" s="205"/>
      <c r="J156" s="206"/>
      <c r="K156" s="206"/>
      <c r="L156" s="207"/>
      <c r="M156" s="195"/>
      <c r="N156" s="196"/>
      <c r="O156" s="197"/>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04"/>
      <c r="BA156" s="192"/>
      <c r="BB156" s="191"/>
      <c r="BC156" s="192"/>
      <c r="BD156" s="236"/>
      <c r="BE156" s="237"/>
      <c r="BF156" s="237"/>
      <c r="BG156" s="237"/>
      <c r="BH156" s="238"/>
    </row>
    <row r="157" spans="2:60" ht="20.25" customHeight="1" x14ac:dyDescent="0.4">
      <c r="B157" s="96">
        <f>B154+1</f>
        <v>46</v>
      </c>
      <c r="C157" s="220"/>
      <c r="D157" s="221"/>
      <c r="E157" s="222"/>
      <c r="F157" s="95">
        <f>C156</f>
        <v>0</v>
      </c>
      <c r="G157" s="97"/>
      <c r="H157" s="230"/>
      <c r="I157" s="208"/>
      <c r="J157" s="209"/>
      <c r="K157" s="209"/>
      <c r="L157" s="210"/>
      <c r="M157" s="198"/>
      <c r="N157" s="199"/>
      <c r="O157" s="200"/>
      <c r="P157" s="20" t="s">
        <v>72</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45">
        <f>IF($BC$3="４週",SUM(U157:AV157),IF($BC$3="暦月",SUM(U157:AY157),""))</f>
        <v>0</v>
      </c>
      <c r="BA157" s="246"/>
      <c r="BB157" s="247">
        <f>IF($BC$3="４週",AZ157/4,IF($BC$3="暦月",(AZ157/($BC$8/7)),""))</f>
        <v>0</v>
      </c>
      <c r="BC157" s="246"/>
      <c r="BD157" s="239"/>
      <c r="BE157" s="240"/>
      <c r="BF157" s="240"/>
      <c r="BG157" s="240"/>
      <c r="BH157" s="241"/>
    </row>
    <row r="158" spans="2:60" ht="20.25" customHeight="1" x14ac:dyDescent="0.4">
      <c r="B158" s="98"/>
      <c r="C158" s="223"/>
      <c r="D158" s="224"/>
      <c r="E158" s="225"/>
      <c r="F158" s="136"/>
      <c r="G158" s="99">
        <f>C156</f>
        <v>0</v>
      </c>
      <c r="H158" s="235"/>
      <c r="I158" s="211"/>
      <c r="J158" s="212"/>
      <c r="K158" s="212"/>
      <c r="L158" s="213"/>
      <c r="M158" s="201"/>
      <c r="N158" s="202"/>
      <c r="O158" s="203"/>
      <c r="P158" s="155" t="s">
        <v>73</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48">
        <f>IF($BC$3="４週",SUM(U158:AV158),IF($BC$3="暦月",SUM(U158:AY158),""))</f>
        <v>0</v>
      </c>
      <c r="BA158" s="249"/>
      <c r="BB158" s="250">
        <f>IF($BC$3="４週",AZ158/4,IF($BC$3="暦月",(AZ158/($BC$8/7)),""))</f>
        <v>0</v>
      </c>
      <c r="BC158" s="249"/>
      <c r="BD158" s="242"/>
      <c r="BE158" s="243"/>
      <c r="BF158" s="243"/>
      <c r="BG158" s="243"/>
      <c r="BH158" s="244"/>
    </row>
    <row r="159" spans="2:60" ht="20.25" customHeight="1" x14ac:dyDescent="0.4">
      <c r="B159" s="100"/>
      <c r="C159" s="217"/>
      <c r="D159" s="218"/>
      <c r="E159" s="219"/>
      <c r="F159" s="137"/>
      <c r="G159" s="101"/>
      <c r="H159" s="293"/>
      <c r="I159" s="205"/>
      <c r="J159" s="206"/>
      <c r="K159" s="206"/>
      <c r="L159" s="207"/>
      <c r="M159" s="195"/>
      <c r="N159" s="196"/>
      <c r="O159" s="197"/>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04"/>
      <c r="BA159" s="192"/>
      <c r="BB159" s="191"/>
      <c r="BC159" s="192"/>
      <c r="BD159" s="236"/>
      <c r="BE159" s="237"/>
      <c r="BF159" s="237"/>
      <c r="BG159" s="237"/>
      <c r="BH159" s="238"/>
    </row>
    <row r="160" spans="2:60" ht="20.25" customHeight="1" x14ac:dyDescent="0.4">
      <c r="B160" s="96">
        <f>B157+1</f>
        <v>47</v>
      </c>
      <c r="C160" s="220"/>
      <c r="D160" s="221"/>
      <c r="E160" s="222"/>
      <c r="F160" s="95">
        <f>C159</f>
        <v>0</v>
      </c>
      <c r="G160" s="97"/>
      <c r="H160" s="230"/>
      <c r="I160" s="208"/>
      <c r="J160" s="209"/>
      <c r="K160" s="209"/>
      <c r="L160" s="210"/>
      <c r="M160" s="198"/>
      <c r="N160" s="199"/>
      <c r="O160" s="200"/>
      <c r="P160" s="20" t="s">
        <v>72</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45">
        <f>IF($BC$3="４週",SUM(U160:AV160),IF($BC$3="暦月",SUM(U160:AY160),""))</f>
        <v>0</v>
      </c>
      <c r="BA160" s="246"/>
      <c r="BB160" s="247">
        <f>IF($BC$3="４週",AZ160/4,IF($BC$3="暦月",(AZ160/($BC$8/7)),""))</f>
        <v>0</v>
      </c>
      <c r="BC160" s="246"/>
      <c r="BD160" s="239"/>
      <c r="BE160" s="240"/>
      <c r="BF160" s="240"/>
      <c r="BG160" s="240"/>
      <c r="BH160" s="241"/>
    </row>
    <row r="161" spans="2:60" ht="20.25" customHeight="1" x14ac:dyDescent="0.4">
      <c r="B161" s="98"/>
      <c r="C161" s="223"/>
      <c r="D161" s="224"/>
      <c r="E161" s="225"/>
      <c r="F161" s="136"/>
      <c r="G161" s="99">
        <f>C159</f>
        <v>0</v>
      </c>
      <c r="H161" s="235"/>
      <c r="I161" s="211"/>
      <c r="J161" s="212"/>
      <c r="K161" s="212"/>
      <c r="L161" s="213"/>
      <c r="M161" s="201"/>
      <c r="N161" s="202"/>
      <c r="O161" s="203"/>
      <c r="P161" s="155" t="s">
        <v>73</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48">
        <f>IF($BC$3="４週",SUM(U161:AV161),IF($BC$3="暦月",SUM(U161:AY161),""))</f>
        <v>0</v>
      </c>
      <c r="BA161" s="249"/>
      <c r="BB161" s="250">
        <f>IF($BC$3="４週",AZ161/4,IF($BC$3="暦月",(AZ161/($BC$8/7)),""))</f>
        <v>0</v>
      </c>
      <c r="BC161" s="249"/>
      <c r="BD161" s="242"/>
      <c r="BE161" s="243"/>
      <c r="BF161" s="243"/>
      <c r="BG161" s="243"/>
      <c r="BH161" s="244"/>
    </row>
    <row r="162" spans="2:60" ht="20.25" customHeight="1" x14ac:dyDescent="0.4">
      <c r="B162" s="100"/>
      <c r="C162" s="217"/>
      <c r="D162" s="218"/>
      <c r="E162" s="219"/>
      <c r="F162" s="137"/>
      <c r="G162" s="101"/>
      <c r="H162" s="293"/>
      <c r="I162" s="205"/>
      <c r="J162" s="206"/>
      <c r="K162" s="206"/>
      <c r="L162" s="207"/>
      <c r="M162" s="195"/>
      <c r="N162" s="196"/>
      <c r="O162" s="197"/>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04"/>
      <c r="BA162" s="192"/>
      <c r="BB162" s="191"/>
      <c r="BC162" s="192"/>
      <c r="BD162" s="236"/>
      <c r="BE162" s="237"/>
      <c r="BF162" s="237"/>
      <c r="BG162" s="237"/>
      <c r="BH162" s="238"/>
    </row>
    <row r="163" spans="2:60" ht="20.25" customHeight="1" x14ac:dyDescent="0.4">
      <c r="B163" s="96">
        <f>B160+1</f>
        <v>48</v>
      </c>
      <c r="C163" s="220"/>
      <c r="D163" s="221"/>
      <c r="E163" s="222"/>
      <c r="F163" s="95">
        <f>C162</f>
        <v>0</v>
      </c>
      <c r="G163" s="97"/>
      <c r="H163" s="230"/>
      <c r="I163" s="208"/>
      <c r="J163" s="209"/>
      <c r="K163" s="209"/>
      <c r="L163" s="210"/>
      <c r="M163" s="198"/>
      <c r="N163" s="199"/>
      <c r="O163" s="200"/>
      <c r="P163" s="20" t="s">
        <v>72</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45">
        <f>IF($BC$3="４週",SUM(U163:AV163),IF($BC$3="暦月",SUM(U163:AY163),""))</f>
        <v>0</v>
      </c>
      <c r="BA163" s="246"/>
      <c r="BB163" s="247">
        <f>IF($BC$3="４週",AZ163/4,IF($BC$3="暦月",(AZ163/($BC$8/7)),""))</f>
        <v>0</v>
      </c>
      <c r="BC163" s="246"/>
      <c r="BD163" s="239"/>
      <c r="BE163" s="240"/>
      <c r="BF163" s="240"/>
      <c r="BG163" s="240"/>
      <c r="BH163" s="241"/>
    </row>
    <row r="164" spans="2:60" ht="20.25" customHeight="1" x14ac:dyDescent="0.4">
      <c r="B164" s="98"/>
      <c r="C164" s="223"/>
      <c r="D164" s="224"/>
      <c r="E164" s="225"/>
      <c r="F164" s="136"/>
      <c r="G164" s="99">
        <f>C162</f>
        <v>0</v>
      </c>
      <c r="H164" s="235"/>
      <c r="I164" s="211"/>
      <c r="J164" s="212"/>
      <c r="K164" s="212"/>
      <c r="L164" s="213"/>
      <c r="M164" s="201"/>
      <c r="N164" s="202"/>
      <c r="O164" s="203"/>
      <c r="P164" s="155" t="s">
        <v>73</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48">
        <f>IF($BC$3="４週",SUM(U164:AV164),IF($BC$3="暦月",SUM(U164:AY164),""))</f>
        <v>0</v>
      </c>
      <c r="BA164" s="249"/>
      <c r="BB164" s="250">
        <f>IF($BC$3="４週",AZ164/4,IF($BC$3="暦月",(AZ164/($BC$8/7)),""))</f>
        <v>0</v>
      </c>
      <c r="BC164" s="249"/>
      <c r="BD164" s="242"/>
      <c r="BE164" s="243"/>
      <c r="BF164" s="243"/>
      <c r="BG164" s="243"/>
      <c r="BH164" s="244"/>
    </row>
    <row r="165" spans="2:60" ht="20.25" customHeight="1" x14ac:dyDescent="0.4">
      <c r="B165" s="100"/>
      <c r="C165" s="217"/>
      <c r="D165" s="218"/>
      <c r="E165" s="219"/>
      <c r="F165" s="137"/>
      <c r="G165" s="101"/>
      <c r="H165" s="293"/>
      <c r="I165" s="205"/>
      <c r="J165" s="206"/>
      <c r="K165" s="206"/>
      <c r="L165" s="207"/>
      <c r="M165" s="195"/>
      <c r="N165" s="196"/>
      <c r="O165" s="197"/>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04"/>
      <c r="BA165" s="192"/>
      <c r="BB165" s="191"/>
      <c r="BC165" s="192"/>
      <c r="BD165" s="236"/>
      <c r="BE165" s="237"/>
      <c r="BF165" s="237"/>
      <c r="BG165" s="237"/>
      <c r="BH165" s="238"/>
    </row>
    <row r="166" spans="2:60" ht="20.25" customHeight="1" x14ac:dyDescent="0.4">
      <c r="B166" s="96">
        <f>B163+1</f>
        <v>49</v>
      </c>
      <c r="C166" s="220"/>
      <c r="D166" s="221"/>
      <c r="E166" s="222"/>
      <c r="F166" s="95">
        <f>C165</f>
        <v>0</v>
      </c>
      <c r="G166" s="97"/>
      <c r="H166" s="230"/>
      <c r="I166" s="208"/>
      <c r="J166" s="209"/>
      <c r="K166" s="209"/>
      <c r="L166" s="210"/>
      <c r="M166" s="198"/>
      <c r="N166" s="199"/>
      <c r="O166" s="200"/>
      <c r="P166" s="20" t="s">
        <v>72</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45">
        <f>IF($BC$3="４週",SUM(U166:AV166),IF($BC$3="暦月",SUM(U166:AY166),""))</f>
        <v>0</v>
      </c>
      <c r="BA166" s="246"/>
      <c r="BB166" s="247">
        <f>IF($BC$3="４週",AZ166/4,IF($BC$3="暦月",(AZ166/($BC$8/7)),""))</f>
        <v>0</v>
      </c>
      <c r="BC166" s="246"/>
      <c r="BD166" s="239"/>
      <c r="BE166" s="240"/>
      <c r="BF166" s="240"/>
      <c r="BG166" s="240"/>
      <c r="BH166" s="241"/>
    </row>
    <row r="167" spans="2:60" ht="20.25" customHeight="1" x14ac:dyDescent="0.4">
      <c r="B167" s="98"/>
      <c r="C167" s="223"/>
      <c r="D167" s="224"/>
      <c r="E167" s="225"/>
      <c r="F167" s="136"/>
      <c r="G167" s="99">
        <f>C165</f>
        <v>0</v>
      </c>
      <c r="H167" s="235"/>
      <c r="I167" s="211"/>
      <c r="J167" s="212"/>
      <c r="K167" s="212"/>
      <c r="L167" s="213"/>
      <c r="M167" s="201"/>
      <c r="N167" s="202"/>
      <c r="O167" s="203"/>
      <c r="P167" s="155" t="s">
        <v>73</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48">
        <f>IF($BC$3="４週",SUM(U167:AV167),IF($BC$3="暦月",SUM(U167:AY167),""))</f>
        <v>0</v>
      </c>
      <c r="BA167" s="249"/>
      <c r="BB167" s="250">
        <f>IF($BC$3="４週",AZ167/4,IF($BC$3="暦月",(AZ167/($BC$8/7)),""))</f>
        <v>0</v>
      </c>
      <c r="BC167" s="249"/>
      <c r="BD167" s="242"/>
      <c r="BE167" s="243"/>
      <c r="BF167" s="243"/>
      <c r="BG167" s="243"/>
      <c r="BH167" s="244"/>
    </row>
    <row r="168" spans="2:60" ht="20.25" customHeight="1" x14ac:dyDescent="0.4">
      <c r="B168" s="100"/>
      <c r="C168" s="217"/>
      <c r="D168" s="218"/>
      <c r="E168" s="219"/>
      <c r="F168" s="137"/>
      <c r="G168" s="101"/>
      <c r="H168" s="293"/>
      <c r="I168" s="205"/>
      <c r="J168" s="206"/>
      <c r="K168" s="206"/>
      <c r="L168" s="207"/>
      <c r="M168" s="195"/>
      <c r="N168" s="196"/>
      <c r="O168" s="197"/>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04"/>
      <c r="BA168" s="192"/>
      <c r="BB168" s="191"/>
      <c r="BC168" s="192"/>
      <c r="BD168" s="236"/>
      <c r="BE168" s="237"/>
      <c r="BF168" s="237"/>
      <c r="BG168" s="237"/>
      <c r="BH168" s="238"/>
    </row>
    <row r="169" spans="2:60" ht="20.25" customHeight="1" x14ac:dyDescent="0.4">
      <c r="B169" s="96">
        <f>B166+1</f>
        <v>50</v>
      </c>
      <c r="C169" s="220"/>
      <c r="D169" s="221"/>
      <c r="E169" s="222"/>
      <c r="F169" s="95">
        <f>C168</f>
        <v>0</v>
      </c>
      <c r="G169" s="97"/>
      <c r="H169" s="230"/>
      <c r="I169" s="208"/>
      <c r="J169" s="209"/>
      <c r="K169" s="209"/>
      <c r="L169" s="210"/>
      <c r="M169" s="198"/>
      <c r="N169" s="199"/>
      <c r="O169" s="200"/>
      <c r="P169" s="20" t="s">
        <v>72</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45">
        <f>IF($BC$3="４週",SUM(U169:AV169),IF($BC$3="暦月",SUM(U169:AY169),""))</f>
        <v>0</v>
      </c>
      <c r="BA169" s="246"/>
      <c r="BB169" s="247">
        <f>IF($BC$3="４週",AZ169/4,IF($BC$3="暦月",(AZ169/($BC$8/7)),""))</f>
        <v>0</v>
      </c>
      <c r="BC169" s="246"/>
      <c r="BD169" s="239"/>
      <c r="BE169" s="240"/>
      <c r="BF169" s="240"/>
      <c r="BG169" s="240"/>
      <c r="BH169" s="241"/>
    </row>
    <row r="170" spans="2:60" ht="20.25" customHeight="1" thickBot="1" x14ac:dyDescent="0.45">
      <c r="B170" s="98"/>
      <c r="C170" s="223"/>
      <c r="D170" s="224"/>
      <c r="E170" s="225"/>
      <c r="F170" s="136"/>
      <c r="G170" s="99">
        <f>C168</f>
        <v>0</v>
      </c>
      <c r="H170" s="235"/>
      <c r="I170" s="211"/>
      <c r="J170" s="212"/>
      <c r="K170" s="212"/>
      <c r="L170" s="213"/>
      <c r="M170" s="201"/>
      <c r="N170" s="202"/>
      <c r="O170" s="203"/>
      <c r="P170" s="155" t="s">
        <v>73</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48">
        <f>IF($BC$3="４週",SUM(U170:AV170),IF($BC$3="暦月",SUM(U170:AY170),""))</f>
        <v>0</v>
      </c>
      <c r="BA170" s="249"/>
      <c r="BB170" s="250">
        <f>IF($BC$3="４週",AZ170/4,IF($BC$3="暦月",(AZ170/($BC$8/7)),""))</f>
        <v>0</v>
      </c>
      <c r="BC170" s="249"/>
      <c r="BD170" s="242"/>
      <c r="BE170" s="243"/>
      <c r="BF170" s="243"/>
      <c r="BG170" s="243"/>
      <c r="BH170" s="244"/>
    </row>
    <row r="171" spans="2:60" ht="20.25" customHeight="1" x14ac:dyDescent="0.4">
      <c r="B171" s="277" t="s">
        <v>228</v>
      </c>
      <c r="C171" s="278"/>
      <c r="D171" s="278"/>
      <c r="E171" s="278"/>
      <c r="F171" s="278"/>
      <c r="G171" s="278"/>
      <c r="H171" s="278"/>
      <c r="I171" s="278"/>
      <c r="J171" s="278"/>
      <c r="K171" s="278"/>
      <c r="L171" s="278"/>
      <c r="M171" s="278"/>
      <c r="N171" s="278"/>
      <c r="O171" s="278"/>
      <c r="P171" s="278"/>
      <c r="Q171" s="278"/>
      <c r="R171" s="278"/>
      <c r="S171" s="278"/>
      <c r="T171" s="279"/>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59"/>
      <c r="BA171" s="260"/>
      <c r="BB171" s="265"/>
      <c r="BC171" s="266"/>
      <c r="BD171" s="266"/>
      <c r="BE171" s="266"/>
      <c r="BF171" s="266"/>
      <c r="BG171" s="266"/>
      <c r="BH171" s="267"/>
    </row>
    <row r="172" spans="2:60" ht="20.25" customHeight="1" x14ac:dyDescent="0.4">
      <c r="B172" s="280" t="s">
        <v>229</v>
      </c>
      <c r="C172" s="281"/>
      <c r="D172" s="281"/>
      <c r="E172" s="281"/>
      <c r="F172" s="281"/>
      <c r="G172" s="281"/>
      <c r="H172" s="281"/>
      <c r="I172" s="281"/>
      <c r="J172" s="281"/>
      <c r="K172" s="281"/>
      <c r="L172" s="281"/>
      <c r="M172" s="281"/>
      <c r="N172" s="281"/>
      <c r="O172" s="281"/>
      <c r="P172" s="281"/>
      <c r="Q172" s="281"/>
      <c r="R172" s="281"/>
      <c r="S172" s="281"/>
      <c r="T172" s="282"/>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61"/>
      <c r="BA172" s="262"/>
      <c r="BB172" s="268"/>
      <c r="BC172" s="269"/>
      <c r="BD172" s="269"/>
      <c r="BE172" s="269"/>
      <c r="BF172" s="269"/>
      <c r="BG172" s="269"/>
      <c r="BH172" s="270"/>
    </row>
    <row r="173" spans="2:60" ht="20.25" customHeight="1" x14ac:dyDescent="0.4">
      <c r="B173" s="280" t="s">
        <v>230</v>
      </c>
      <c r="C173" s="281"/>
      <c r="D173" s="281"/>
      <c r="E173" s="281"/>
      <c r="F173" s="281"/>
      <c r="G173" s="281"/>
      <c r="H173" s="281"/>
      <c r="I173" s="281"/>
      <c r="J173" s="281"/>
      <c r="K173" s="281"/>
      <c r="L173" s="281"/>
      <c r="M173" s="281"/>
      <c r="N173" s="281"/>
      <c r="O173" s="281"/>
      <c r="P173" s="281"/>
      <c r="Q173" s="281"/>
      <c r="R173" s="281"/>
      <c r="S173" s="281"/>
      <c r="T173" s="282"/>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63"/>
      <c r="BA173" s="264"/>
      <c r="BB173" s="268"/>
      <c r="BC173" s="269"/>
      <c r="BD173" s="269"/>
      <c r="BE173" s="269"/>
      <c r="BF173" s="269"/>
      <c r="BG173" s="269"/>
      <c r="BH173" s="270"/>
    </row>
    <row r="174" spans="2:60" ht="20.25" customHeight="1" x14ac:dyDescent="0.4">
      <c r="B174" s="280" t="s">
        <v>231</v>
      </c>
      <c r="C174" s="281"/>
      <c r="D174" s="281"/>
      <c r="E174" s="281"/>
      <c r="F174" s="281"/>
      <c r="G174" s="281"/>
      <c r="H174" s="281"/>
      <c r="I174" s="281"/>
      <c r="J174" s="281"/>
      <c r="K174" s="281"/>
      <c r="L174" s="281"/>
      <c r="M174" s="281"/>
      <c r="N174" s="281"/>
      <c r="O174" s="281"/>
      <c r="P174" s="281"/>
      <c r="Q174" s="281"/>
      <c r="R174" s="281"/>
      <c r="S174" s="281"/>
      <c r="T174" s="282"/>
      <c r="U174" s="180" t="str">
        <f t="shared" ref="U174:AY174" si="1">IF(SUMIF($F$21:$F$68,"介護従業者",U21:U68)=0,"",SUMIF($F$21:$F$68,"介護従業者",U21:U68))</f>
        <v/>
      </c>
      <c r="V174" s="181" t="str">
        <f t="shared" si="1"/>
        <v/>
      </c>
      <c r="W174" s="181" t="str">
        <f t="shared" si="1"/>
        <v/>
      </c>
      <c r="X174" s="181" t="str">
        <f t="shared" si="1"/>
        <v/>
      </c>
      <c r="Y174" s="181" t="str">
        <f t="shared" si="1"/>
        <v/>
      </c>
      <c r="Z174" s="181" t="str">
        <f t="shared" si="1"/>
        <v/>
      </c>
      <c r="AA174" s="182" t="str">
        <f t="shared" si="1"/>
        <v/>
      </c>
      <c r="AB174" s="180" t="str">
        <f t="shared" si="1"/>
        <v/>
      </c>
      <c r="AC174" s="181" t="str">
        <f t="shared" si="1"/>
        <v/>
      </c>
      <c r="AD174" s="181" t="str">
        <f t="shared" si="1"/>
        <v/>
      </c>
      <c r="AE174" s="181" t="str">
        <f t="shared" si="1"/>
        <v/>
      </c>
      <c r="AF174" s="181" t="str">
        <f t="shared" si="1"/>
        <v/>
      </c>
      <c r="AG174" s="181" t="str">
        <f t="shared" si="1"/>
        <v/>
      </c>
      <c r="AH174" s="182" t="str">
        <f t="shared" si="1"/>
        <v/>
      </c>
      <c r="AI174" s="180" t="str">
        <f t="shared" si="1"/>
        <v/>
      </c>
      <c r="AJ174" s="181" t="str">
        <f t="shared" si="1"/>
        <v/>
      </c>
      <c r="AK174" s="181" t="str">
        <f t="shared" si="1"/>
        <v/>
      </c>
      <c r="AL174" s="181" t="str">
        <f t="shared" si="1"/>
        <v/>
      </c>
      <c r="AM174" s="181" t="str">
        <f t="shared" si="1"/>
        <v/>
      </c>
      <c r="AN174" s="181" t="str">
        <f t="shared" si="1"/>
        <v/>
      </c>
      <c r="AO174" s="182" t="str">
        <f t="shared" si="1"/>
        <v/>
      </c>
      <c r="AP174" s="180" t="str">
        <f t="shared" si="1"/>
        <v/>
      </c>
      <c r="AQ174" s="181" t="str">
        <f t="shared" si="1"/>
        <v/>
      </c>
      <c r="AR174" s="181" t="str">
        <f t="shared" si="1"/>
        <v/>
      </c>
      <c r="AS174" s="181" t="str">
        <f t="shared" si="1"/>
        <v/>
      </c>
      <c r="AT174" s="181" t="str">
        <f t="shared" si="1"/>
        <v/>
      </c>
      <c r="AU174" s="181" t="str">
        <f t="shared" si="1"/>
        <v/>
      </c>
      <c r="AV174" s="182" t="str">
        <f t="shared" si="1"/>
        <v/>
      </c>
      <c r="AW174" s="180" t="str">
        <f t="shared" si="1"/>
        <v/>
      </c>
      <c r="AX174" s="181" t="str">
        <f t="shared" si="1"/>
        <v/>
      </c>
      <c r="AY174" s="181" t="str">
        <f t="shared" si="1"/>
        <v/>
      </c>
      <c r="AZ174" s="283">
        <f>IF($BC$3="４週",SUM(U174:AV174),IF($BC$3="暦月",SUM(U174:AY174),""))</f>
        <v>0</v>
      </c>
      <c r="BA174" s="284"/>
      <c r="BB174" s="268"/>
      <c r="BC174" s="269"/>
      <c r="BD174" s="269"/>
      <c r="BE174" s="269"/>
      <c r="BF174" s="269"/>
      <c r="BG174" s="269"/>
      <c r="BH174" s="270"/>
    </row>
    <row r="175" spans="2:60" ht="20.25" customHeight="1" thickBot="1" x14ac:dyDescent="0.45">
      <c r="B175" s="274" t="s">
        <v>232</v>
      </c>
      <c r="C175" s="275"/>
      <c r="D175" s="275"/>
      <c r="E175" s="275"/>
      <c r="F175" s="275"/>
      <c r="G175" s="275"/>
      <c r="H175" s="275"/>
      <c r="I175" s="275"/>
      <c r="J175" s="275"/>
      <c r="K175" s="275"/>
      <c r="L175" s="275"/>
      <c r="M175" s="275"/>
      <c r="N175" s="275"/>
      <c r="O175" s="275"/>
      <c r="P175" s="275"/>
      <c r="Q175" s="275"/>
      <c r="R175" s="275"/>
      <c r="S175" s="275"/>
      <c r="T175" s="276"/>
      <c r="U175" s="183" t="str">
        <f t="shared" ref="U175:AY175" si="2">IF(SUMIF($G$21:$G$68,"介護従業者",U21:U68)=0,"",SUMIF($G$21:$G$68,"介護従業者",U21:U68))</f>
        <v/>
      </c>
      <c r="V175" s="184" t="str">
        <f t="shared" si="2"/>
        <v/>
      </c>
      <c r="W175" s="184" t="str">
        <f t="shared" si="2"/>
        <v/>
      </c>
      <c r="X175" s="184" t="str">
        <f t="shared" si="2"/>
        <v/>
      </c>
      <c r="Y175" s="184" t="str">
        <f t="shared" si="2"/>
        <v/>
      </c>
      <c r="Z175" s="184" t="str">
        <f t="shared" si="2"/>
        <v/>
      </c>
      <c r="AA175" s="185" t="str">
        <f t="shared" si="2"/>
        <v/>
      </c>
      <c r="AB175" s="186" t="str">
        <f t="shared" si="2"/>
        <v/>
      </c>
      <c r="AC175" s="184" t="str">
        <f t="shared" si="2"/>
        <v/>
      </c>
      <c r="AD175" s="184" t="str">
        <f t="shared" si="2"/>
        <v/>
      </c>
      <c r="AE175" s="184" t="str">
        <f t="shared" si="2"/>
        <v/>
      </c>
      <c r="AF175" s="184" t="str">
        <f t="shared" si="2"/>
        <v/>
      </c>
      <c r="AG175" s="184" t="str">
        <f t="shared" si="2"/>
        <v/>
      </c>
      <c r="AH175" s="185" t="str">
        <f t="shared" si="2"/>
        <v/>
      </c>
      <c r="AI175" s="186" t="str">
        <f t="shared" si="2"/>
        <v/>
      </c>
      <c r="AJ175" s="184" t="str">
        <f t="shared" si="2"/>
        <v/>
      </c>
      <c r="AK175" s="184" t="str">
        <f t="shared" si="2"/>
        <v/>
      </c>
      <c r="AL175" s="184" t="str">
        <f t="shared" si="2"/>
        <v/>
      </c>
      <c r="AM175" s="184" t="str">
        <f t="shared" si="2"/>
        <v/>
      </c>
      <c r="AN175" s="184" t="str">
        <f t="shared" si="2"/>
        <v/>
      </c>
      <c r="AO175" s="185" t="str">
        <f t="shared" si="2"/>
        <v/>
      </c>
      <c r="AP175" s="186" t="str">
        <f t="shared" si="2"/>
        <v/>
      </c>
      <c r="AQ175" s="184" t="str">
        <f t="shared" si="2"/>
        <v/>
      </c>
      <c r="AR175" s="184" t="str">
        <f t="shared" si="2"/>
        <v/>
      </c>
      <c r="AS175" s="184" t="str">
        <f t="shared" si="2"/>
        <v/>
      </c>
      <c r="AT175" s="184" t="str">
        <f t="shared" si="2"/>
        <v/>
      </c>
      <c r="AU175" s="184" t="str">
        <f t="shared" si="2"/>
        <v/>
      </c>
      <c r="AV175" s="185" t="str">
        <f t="shared" si="2"/>
        <v/>
      </c>
      <c r="AW175" s="186" t="str">
        <f t="shared" si="2"/>
        <v/>
      </c>
      <c r="AX175" s="184" t="str">
        <f t="shared" si="2"/>
        <v/>
      </c>
      <c r="AY175" s="187" t="str">
        <f t="shared" si="2"/>
        <v/>
      </c>
      <c r="AZ175" s="257">
        <f>IF($BC$3="４週",SUM(U175:AV175),IF($BC$3="暦月",SUM(U175:AY175),""))</f>
        <v>0</v>
      </c>
      <c r="BA175" s="258"/>
      <c r="BB175" s="271"/>
      <c r="BC175" s="272"/>
      <c r="BD175" s="272"/>
      <c r="BE175" s="272"/>
      <c r="BF175" s="272"/>
      <c r="BG175" s="272"/>
      <c r="BH175" s="273"/>
    </row>
    <row r="176" spans="2:60" s="25" customFormat="1" ht="20.25" customHeight="1" x14ac:dyDescent="0.4">
      <c r="C176" s="13"/>
      <c r="D176" s="13"/>
      <c r="E176" s="13"/>
      <c r="F176" s="13"/>
      <c r="G176" s="13"/>
      <c r="BH176" s="43"/>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3:57" x14ac:dyDescent="0.4">
      <c r="C230" s="3"/>
      <c r="D230" s="3"/>
      <c r="E230" s="3"/>
      <c r="F230" s="3"/>
      <c r="G230" s="3"/>
      <c r="H230" s="3"/>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row>
    <row r="231" spans="3:57" x14ac:dyDescent="0.4">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4">
      <c r="C232" s="11"/>
      <c r="D232" s="11"/>
      <c r="E232" s="11"/>
      <c r="F232" s="11"/>
      <c r="G232" s="11"/>
      <c r="H232" s="11"/>
      <c r="I232" s="3"/>
      <c r="J232" s="3"/>
    </row>
    <row r="233" spans="3:57" x14ac:dyDescent="0.4">
      <c r="C233" s="11"/>
      <c r="D233" s="11"/>
      <c r="E233" s="11"/>
      <c r="F233" s="11"/>
      <c r="G233" s="11"/>
      <c r="H233" s="11"/>
      <c r="I233" s="3"/>
      <c r="J233" s="3"/>
    </row>
    <row r="234" spans="3:57" x14ac:dyDescent="0.4">
      <c r="C234" s="3"/>
      <c r="D234" s="3"/>
      <c r="E234" s="3"/>
      <c r="F234" s="3"/>
      <c r="G234" s="3"/>
      <c r="H234" s="3"/>
    </row>
    <row r="235" spans="3:57" x14ac:dyDescent="0.4">
      <c r="C235" s="3"/>
      <c r="D235" s="3"/>
      <c r="E235" s="3"/>
      <c r="F235" s="3"/>
      <c r="G235" s="3"/>
      <c r="H235" s="3"/>
    </row>
    <row r="236" spans="3:57" x14ac:dyDescent="0.4">
      <c r="C236" s="3"/>
      <c r="D236" s="3"/>
      <c r="E236" s="3"/>
      <c r="F236" s="3"/>
      <c r="G236" s="3"/>
      <c r="H236" s="3"/>
    </row>
    <row r="237" spans="3: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Y23">
    <cfRule type="expression" dxfId="133" priority="390">
      <formula>OR(U$171=$B22,U$172=$B22)</formula>
    </cfRule>
  </conditionalFormatting>
  <conditionalFormatting sqref="U26:AY26">
    <cfRule type="expression" dxfId="132" priority="380">
      <formula>OR(U$171=$B25,U$172=$B25)</formula>
    </cfRule>
  </conditionalFormatting>
  <conditionalFormatting sqref="U29:AY29">
    <cfRule type="expression" dxfId="131" priority="370">
      <formula>OR(U$171=$B28,U$172=$B28)</formula>
    </cfRule>
  </conditionalFormatting>
  <conditionalFormatting sqref="U32:AY32">
    <cfRule type="expression" dxfId="130" priority="360">
      <formula>OR(U$171=$B31,U$172=$B31)</formula>
    </cfRule>
  </conditionalFormatting>
  <conditionalFormatting sqref="U35:AY35">
    <cfRule type="expression" dxfId="129" priority="350">
      <formula>OR(U$171=$B34,U$172=$B34)</formula>
    </cfRule>
  </conditionalFormatting>
  <conditionalFormatting sqref="U38:AY38">
    <cfRule type="expression" dxfId="128" priority="340">
      <formula>OR(U$171=$B37,U$172=$B37)</formula>
    </cfRule>
  </conditionalFormatting>
  <conditionalFormatting sqref="U41:AY41">
    <cfRule type="expression" dxfId="127" priority="330">
      <formula>OR(U$171=$B40,U$172=$B40)</formula>
    </cfRule>
  </conditionalFormatting>
  <conditionalFormatting sqref="U44:AY44">
    <cfRule type="expression" dxfId="126" priority="320">
      <formula>OR(U$171=$B43,U$172=$B43)</formula>
    </cfRule>
  </conditionalFormatting>
  <conditionalFormatting sqref="U47:AY47">
    <cfRule type="expression" dxfId="125" priority="310">
      <formula>OR(U$171=$B46,U$172=$B46)</formula>
    </cfRule>
  </conditionalFormatting>
  <conditionalFormatting sqref="U50:AY50">
    <cfRule type="expression" dxfId="124" priority="300">
      <formula>OR(U$171=$B49,U$172=$B49)</formula>
    </cfRule>
  </conditionalFormatting>
  <conditionalFormatting sqref="U53:AY53">
    <cfRule type="expression" dxfId="123" priority="290">
      <formula>OR(U$171=$B52,U$172=$B52)</formula>
    </cfRule>
  </conditionalFormatting>
  <conditionalFormatting sqref="U56:AY56">
    <cfRule type="expression" dxfId="122" priority="280">
      <formula>OR(U$171=$B55,U$172=$B55)</formula>
    </cfRule>
  </conditionalFormatting>
  <conditionalFormatting sqref="U59:AY59">
    <cfRule type="expression" dxfId="121" priority="270">
      <formula>OR(U$171=$B58,U$172=$B58)</formula>
    </cfRule>
  </conditionalFormatting>
  <conditionalFormatting sqref="U62:AY62">
    <cfRule type="expression" dxfId="120" priority="260">
      <formula>OR(U$171=$B61,U$172=$B61)</formula>
    </cfRule>
  </conditionalFormatting>
  <conditionalFormatting sqref="U65:AY65">
    <cfRule type="expression" dxfId="119" priority="250">
      <formula>OR(U$171=$B64,U$172=$B64)</formula>
    </cfRule>
  </conditionalFormatting>
  <conditionalFormatting sqref="U68:AY68">
    <cfRule type="expression" dxfId="118" priority="415">
      <formula>OR(U$171=$B67,U$172=$B67)</formula>
    </cfRule>
  </conditionalFormatting>
  <conditionalFormatting sqref="U71:AY71">
    <cfRule type="expression" dxfId="117" priority="238">
      <formula>OR(U$171=$B70,U$172=$B70)</formula>
    </cfRule>
  </conditionalFormatting>
  <conditionalFormatting sqref="U74:AY74">
    <cfRule type="expression" dxfId="116" priority="231">
      <formula>OR(U$171=$B73,U$172=$B73)</formula>
    </cfRule>
  </conditionalFormatting>
  <conditionalFormatting sqref="U77:AY77">
    <cfRule type="expression" dxfId="115" priority="224">
      <formula>OR(U$171=$B76,U$172=$B76)</formula>
    </cfRule>
  </conditionalFormatting>
  <conditionalFormatting sqref="U80:AY80">
    <cfRule type="expression" dxfId="114" priority="217">
      <formula>OR(U$171=$B79,U$172=$B79)</formula>
    </cfRule>
  </conditionalFormatting>
  <conditionalFormatting sqref="U83:AY83">
    <cfRule type="expression" dxfId="113" priority="210">
      <formula>OR(U$171=$B82,U$172=$B82)</formula>
    </cfRule>
  </conditionalFormatting>
  <conditionalFormatting sqref="U86:AY86">
    <cfRule type="expression" dxfId="112" priority="203">
      <formula>OR(U$171=$B85,U$172=$B85)</formula>
    </cfRule>
  </conditionalFormatting>
  <conditionalFormatting sqref="U89:AY89">
    <cfRule type="expression" dxfId="111" priority="196">
      <formula>OR(U$171=$B88,U$172=$B88)</formula>
    </cfRule>
  </conditionalFormatting>
  <conditionalFormatting sqref="U92:AY92">
    <cfRule type="expression" dxfId="110" priority="189">
      <formula>OR(U$171=$B91,U$172=$B91)</formula>
    </cfRule>
  </conditionalFormatting>
  <conditionalFormatting sqref="U95:AY95">
    <cfRule type="expression" dxfId="109" priority="182">
      <formula>OR(U$171=$B94,U$172=$B94)</formula>
    </cfRule>
  </conditionalFormatting>
  <conditionalFormatting sqref="U98:AY98">
    <cfRule type="expression" dxfId="108" priority="175">
      <formula>OR(U$171=$B97,U$172=$B97)</formula>
    </cfRule>
  </conditionalFormatting>
  <conditionalFormatting sqref="U101:AY101">
    <cfRule type="expression" dxfId="107" priority="168">
      <formula>OR(U$171=$B100,U$172=$B100)</formula>
    </cfRule>
  </conditionalFormatting>
  <conditionalFormatting sqref="U104:AY104">
    <cfRule type="expression" dxfId="106" priority="161">
      <formula>OR(U$171=$B103,U$172=$B103)</formula>
    </cfRule>
  </conditionalFormatting>
  <conditionalFormatting sqref="U107:AY107">
    <cfRule type="expression" dxfId="105" priority="154">
      <formula>OR(U$171=$B106,U$172=$B106)</formula>
    </cfRule>
  </conditionalFormatting>
  <conditionalFormatting sqref="U110:AY110">
    <cfRule type="expression" dxfId="104" priority="147">
      <formula>OR(U$171=$B109,U$172=$B109)</formula>
    </cfRule>
  </conditionalFormatting>
  <conditionalFormatting sqref="U113:AY113">
    <cfRule type="expression" dxfId="103" priority="140">
      <formula>OR(U$171=$B112,U$172=$B112)</formula>
    </cfRule>
  </conditionalFormatting>
  <conditionalFormatting sqref="U116:AY116">
    <cfRule type="expression" dxfId="102" priority="133">
      <formula>OR(U$171=$B115,U$172=$B115)</formula>
    </cfRule>
  </conditionalFormatting>
  <conditionalFormatting sqref="U119:AY119">
    <cfRule type="expression" dxfId="101" priority="126">
      <formula>OR(U$171=$B118,U$172=$B118)</formula>
    </cfRule>
  </conditionalFormatting>
  <conditionalFormatting sqref="U122:AY122">
    <cfRule type="expression" dxfId="100" priority="119">
      <formula>OR(U$171=$B121,U$172=$B121)</formula>
    </cfRule>
  </conditionalFormatting>
  <conditionalFormatting sqref="U125:AY125">
    <cfRule type="expression" dxfId="99" priority="112">
      <formula>OR(U$171=$B124,U$172=$B124)</formula>
    </cfRule>
  </conditionalFormatting>
  <conditionalFormatting sqref="U128:AY128">
    <cfRule type="expression" dxfId="98" priority="105">
      <formula>OR(U$171=$B127,U$172=$B127)</formula>
    </cfRule>
  </conditionalFormatting>
  <conditionalFormatting sqref="U131:AY131">
    <cfRule type="expression" dxfId="97" priority="98">
      <formula>OR(U$171=$B130,U$172=$B130)</formula>
    </cfRule>
  </conditionalFormatting>
  <conditionalFormatting sqref="U134:AY134">
    <cfRule type="expression" dxfId="96" priority="91">
      <formula>OR(U$171=$B133,U$172=$B133)</formula>
    </cfRule>
  </conditionalFormatting>
  <conditionalFormatting sqref="U137:AY137">
    <cfRule type="expression" dxfId="95" priority="84">
      <formula>OR(U$171=$B136,U$172=$B136)</formula>
    </cfRule>
  </conditionalFormatting>
  <conditionalFormatting sqref="U140:AY140">
    <cfRule type="expression" dxfId="94" priority="77">
      <formula>OR(U$171=$B139,U$172=$B139)</formula>
    </cfRule>
  </conditionalFormatting>
  <conditionalFormatting sqref="U143:AY143">
    <cfRule type="expression" dxfId="93" priority="70">
      <formula>OR(U$171=$B142,U$172=$B142)</formula>
    </cfRule>
  </conditionalFormatting>
  <conditionalFormatting sqref="U146:AY146">
    <cfRule type="expression" dxfId="92" priority="63">
      <formula>OR(U$171=$B145,U$172=$B145)</formula>
    </cfRule>
  </conditionalFormatting>
  <conditionalFormatting sqref="U149:AY149">
    <cfRule type="expression" dxfId="91" priority="56">
      <formula>OR(U$171=$B148,U$172=$B148)</formula>
    </cfRule>
  </conditionalFormatting>
  <conditionalFormatting sqref="U152:AY152">
    <cfRule type="expression" dxfId="90" priority="49">
      <formula>OR(U$171=$B151,U$172=$B151)</formula>
    </cfRule>
  </conditionalFormatting>
  <conditionalFormatting sqref="U155:AY155">
    <cfRule type="expression" dxfId="89" priority="42">
      <formula>OR(U$171=$B154,U$172=$B154)</formula>
    </cfRule>
  </conditionalFormatting>
  <conditionalFormatting sqref="U158:AY158">
    <cfRule type="expression" dxfId="88" priority="35">
      <formula>OR(U$171=$B157,U$172=$B157)</formula>
    </cfRule>
  </conditionalFormatting>
  <conditionalFormatting sqref="U161:AY161">
    <cfRule type="expression" dxfId="87" priority="28">
      <formula>OR(U$171=$B160,U$172=$B160)</formula>
    </cfRule>
  </conditionalFormatting>
  <conditionalFormatting sqref="U164:AY164">
    <cfRule type="expression" dxfId="86" priority="21">
      <formula>OR(U$171=$B163,U$172=$B163)</formula>
    </cfRule>
  </conditionalFormatting>
  <conditionalFormatting sqref="U167:AY167">
    <cfRule type="expression" dxfId="85" priority="14">
      <formula>OR(U$171=$B166,U$172=$B166)</formula>
    </cfRule>
  </conditionalFormatting>
  <conditionalFormatting sqref="U170:AY170">
    <cfRule type="expression" dxfId="84" priority="7">
      <formula>OR(U$171=$B169,U$172=$B169)</formula>
    </cfRule>
  </conditionalFormatting>
  <conditionalFormatting sqref="U171:BA175">
    <cfRule type="expression" dxfId="83" priority="414">
      <formula>INDIRECT(ADDRESS(ROW(),COLUMN()))=TRUNC(INDIRECT(ADDRESS(ROW(),COLUMN())))</formula>
    </cfRule>
  </conditionalFormatting>
  <conditionalFormatting sqref="U22:BC23">
    <cfRule type="expression" dxfId="82" priority="389">
      <formula>INDIRECT(ADDRESS(ROW(),COLUMN()))=TRUNC(INDIRECT(ADDRESS(ROW(),COLUMN())))</formula>
    </cfRule>
  </conditionalFormatting>
  <conditionalFormatting sqref="U25:BC26">
    <cfRule type="expression" dxfId="81" priority="379">
      <formula>INDIRECT(ADDRESS(ROW(),COLUMN()))=TRUNC(INDIRECT(ADDRESS(ROW(),COLUMN())))</formula>
    </cfRule>
  </conditionalFormatting>
  <conditionalFormatting sqref="U28:BC29">
    <cfRule type="expression" dxfId="80" priority="369">
      <formula>INDIRECT(ADDRESS(ROW(),COLUMN()))=TRUNC(INDIRECT(ADDRESS(ROW(),COLUMN())))</formula>
    </cfRule>
  </conditionalFormatting>
  <conditionalFormatting sqref="U31:BC32">
    <cfRule type="expression" dxfId="79" priority="359">
      <formula>INDIRECT(ADDRESS(ROW(),COLUMN()))=TRUNC(INDIRECT(ADDRESS(ROW(),COLUMN())))</formula>
    </cfRule>
  </conditionalFormatting>
  <conditionalFormatting sqref="U34:BC35">
    <cfRule type="expression" dxfId="78" priority="349">
      <formula>INDIRECT(ADDRESS(ROW(),COLUMN()))=TRUNC(INDIRECT(ADDRESS(ROW(),COLUMN())))</formula>
    </cfRule>
  </conditionalFormatting>
  <conditionalFormatting sqref="U37:BC38">
    <cfRule type="expression" dxfId="77" priority="339">
      <formula>INDIRECT(ADDRESS(ROW(),COLUMN()))=TRUNC(INDIRECT(ADDRESS(ROW(),COLUMN())))</formula>
    </cfRule>
  </conditionalFormatting>
  <conditionalFormatting sqref="U40:BC41">
    <cfRule type="expression" dxfId="76" priority="329">
      <formula>INDIRECT(ADDRESS(ROW(),COLUMN()))=TRUNC(INDIRECT(ADDRESS(ROW(),COLUMN())))</formula>
    </cfRule>
  </conditionalFormatting>
  <conditionalFormatting sqref="U43:BC44">
    <cfRule type="expression" dxfId="75" priority="319">
      <formula>INDIRECT(ADDRESS(ROW(),COLUMN()))=TRUNC(INDIRECT(ADDRESS(ROW(),COLUMN())))</formula>
    </cfRule>
  </conditionalFormatting>
  <conditionalFormatting sqref="U46:BC47">
    <cfRule type="expression" dxfId="74" priority="309">
      <formula>INDIRECT(ADDRESS(ROW(),COLUMN()))=TRUNC(INDIRECT(ADDRESS(ROW(),COLUMN())))</formula>
    </cfRule>
  </conditionalFormatting>
  <conditionalFormatting sqref="U49:BC50">
    <cfRule type="expression" dxfId="73" priority="299">
      <formula>INDIRECT(ADDRESS(ROW(),COLUMN()))=TRUNC(INDIRECT(ADDRESS(ROW(),COLUMN())))</formula>
    </cfRule>
  </conditionalFormatting>
  <conditionalFormatting sqref="U52:BC53">
    <cfRule type="expression" dxfId="72" priority="289">
      <formula>INDIRECT(ADDRESS(ROW(),COLUMN()))=TRUNC(INDIRECT(ADDRESS(ROW(),COLUMN())))</formula>
    </cfRule>
  </conditionalFormatting>
  <conditionalFormatting sqref="U55:BC56">
    <cfRule type="expression" dxfId="71" priority="279">
      <formula>INDIRECT(ADDRESS(ROW(),COLUMN()))=TRUNC(INDIRECT(ADDRESS(ROW(),COLUMN())))</formula>
    </cfRule>
  </conditionalFormatting>
  <conditionalFormatting sqref="U58:BC59">
    <cfRule type="expression" dxfId="70" priority="269">
      <formula>INDIRECT(ADDRESS(ROW(),COLUMN()))=TRUNC(INDIRECT(ADDRESS(ROW(),COLUMN())))</formula>
    </cfRule>
  </conditionalFormatting>
  <conditionalFormatting sqref="U61:BC62">
    <cfRule type="expression" dxfId="69" priority="259">
      <formula>INDIRECT(ADDRESS(ROW(),COLUMN()))=TRUNC(INDIRECT(ADDRESS(ROW(),COLUMN())))</formula>
    </cfRule>
  </conditionalFormatting>
  <conditionalFormatting sqref="U64:BC65">
    <cfRule type="expression" dxfId="68" priority="249">
      <formula>INDIRECT(ADDRESS(ROW(),COLUMN()))=TRUNC(INDIRECT(ADDRESS(ROW(),COLUMN())))</formula>
    </cfRule>
  </conditionalFormatting>
  <conditionalFormatting sqref="U67:BC68">
    <cfRule type="expression" dxfId="67" priority="239">
      <formula>INDIRECT(ADDRESS(ROW(),COLUMN()))=TRUNC(INDIRECT(ADDRESS(ROW(),COLUMN())))</formula>
    </cfRule>
  </conditionalFormatting>
  <conditionalFormatting sqref="U70:BC71">
    <cfRule type="expression" dxfId="66" priority="232">
      <formula>INDIRECT(ADDRESS(ROW(),COLUMN()))=TRUNC(INDIRECT(ADDRESS(ROW(),COLUMN())))</formula>
    </cfRule>
  </conditionalFormatting>
  <conditionalFormatting sqref="U73:BC74">
    <cfRule type="expression" dxfId="65" priority="225">
      <formula>INDIRECT(ADDRESS(ROW(),COLUMN()))=TRUNC(INDIRECT(ADDRESS(ROW(),COLUMN())))</formula>
    </cfRule>
  </conditionalFormatting>
  <conditionalFormatting sqref="U76:BC77">
    <cfRule type="expression" dxfId="64" priority="218">
      <formula>INDIRECT(ADDRESS(ROW(),COLUMN()))=TRUNC(INDIRECT(ADDRESS(ROW(),COLUMN())))</formula>
    </cfRule>
  </conditionalFormatting>
  <conditionalFormatting sqref="U79:BC80">
    <cfRule type="expression" dxfId="63" priority="211">
      <formula>INDIRECT(ADDRESS(ROW(),COLUMN()))=TRUNC(INDIRECT(ADDRESS(ROW(),COLUMN())))</formula>
    </cfRule>
  </conditionalFormatting>
  <conditionalFormatting sqref="U82:BC83">
    <cfRule type="expression" dxfId="62" priority="204">
      <formula>INDIRECT(ADDRESS(ROW(),COLUMN()))=TRUNC(INDIRECT(ADDRESS(ROW(),COLUMN())))</formula>
    </cfRule>
  </conditionalFormatting>
  <conditionalFormatting sqref="U85:BC86">
    <cfRule type="expression" dxfId="61" priority="197">
      <formula>INDIRECT(ADDRESS(ROW(),COLUMN()))=TRUNC(INDIRECT(ADDRESS(ROW(),COLUMN())))</formula>
    </cfRule>
  </conditionalFormatting>
  <conditionalFormatting sqref="U88:BC89">
    <cfRule type="expression" dxfId="60" priority="190">
      <formula>INDIRECT(ADDRESS(ROW(),COLUMN()))=TRUNC(INDIRECT(ADDRESS(ROW(),COLUMN())))</formula>
    </cfRule>
  </conditionalFormatting>
  <conditionalFormatting sqref="U91:BC92">
    <cfRule type="expression" dxfId="59" priority="183">
      <formula>INDIRECT(ADDRESS(ROW(),COLUMN()))=TRUNC(INDIRECT(ADDRESS(ROW(),COLUMN())))</formula>
    </cfRule>
  </conditionalFormatting>
  <conditionalFormatting sqref="U94:BC95">
    <cfRule type="expression" dxfId="58" priority="176">
      <formula>INDIRECT(ADDRESS(ROW(),COLUMN()))=TRUNC(INDIRECT(ADDRESS(ROW(),COLUMN())))</formula>
    </cfRule>
  </conditionalFormatting>
  <conditionalFormatting sqref="U97:BC98">
    <cfRule type="expression" dxfId="57" priority="169">
      <formula>INDIRECT(ADDRESS(ROW(),COLUMN()))=TRUNC(INDIRECT(ADDRESS(ROW(),COLUMN())))</formula>
    </cfRule>
  </conditionalFormatting>
  <conditionalFormatting sqref="U100:BC101">
    <cfRule type="expression" dxfId="56" priority="162">
      <formula>INDIRECT(ADDRESS(ROW(),COLUMN()))=TRUNC(INDIRECT(ADDRESS(ROW(),COLUMN())))</formula>
    </cfRule>
  </conditionalFormatting>
  <conditionalFormatting sqref="U103:BC104">
    <cfRule type="expression" dxfId="55" priority="155">
      <formula>INDIRECT(ADDRESS(ROW(),COLUMN()))=TRUNC(INDIRECT(ADDRESS(ROW(),COLUMN())))</formula>
    </cfRule>
  </conditionalFormatting>
  <conditionalFormatting sqref="U106:BC107">
    <cfRule type="expression" dxfId="54" priority="148">
      <formula>INDIRECT(ADDRESS(ROW(),COLUMN()))=TRUNC(INDIRECT(ADDRESS(ROW(),COLUMN())))</formula>
    </cfRule>
  </conditionalFormatting>
  <conditionalFormatting sqref="U109:BC110">
    <cfRule type="expression" dxfId="53" priority="141">
      <formula>INDIRECT(ADDRESS(ROW(),COLUMN()))=TRUNC(INDIRECT(ADDRESS(ROW(),COLUMN())))</formula>
    </cfRule>
  </conditionalFormatting>
  <conditionalFormatting sqref="U112:BC113">
    <cfRule type="expression" dxfId="52" priority="134">
      <formula>INDIRECT(ADDRESS(ROW(),COLUMN()))=TRUNC(INDIRECT(ADDRESS(ROW(),COLUMN())))</formula>
    </cfRule>
  </conditionalFormatting>
  <conditionalFormatting sqref="U115:BC116">
    <cfRule type="expression" dxfId="51" priority="127">
      <formula>INDIRECT(ADDRESS(ROW(),COLUMN()))=TRUNC(INDIRECT(ADDRESS(ROW(),COLUMN())))</formula>
    </cfRule>
  </conditionalFormatting>
  <conditionalFormatting sqref="U118:BC119">
    <cfRule type="expression" dxfId="50" priority="120">
      <formula>INDIRECT(ADDRESS(ROW(),COLUMN()))=TRUNC(INDIRECT(ADDRESS(ROW(),COLUMN())))</formula>
    </cfRule>
  </conditionalFormatting>
  <conditionalFormatting sqref="U121:BC122">
    <cfRule type="expression" dxfId="49" priority="113">
      <formula>INDIRECT(ADDRESS(ROW(),COLUMN()))=TRUNC(INDIRECT(ADDRESS(ROW(),COLUMN())))</formula>
    </cfRule>
  </conditionalFormatting>
  <conditionalFormatting sqref="U124:BC125">
    <cfRule type="expression" dxfId="48" priority="106">
      <formula>INDIRECT(ADDRESS(ROW(),COLUMN()))=TRUNC(INDIRECT(ADDRESS(ROW(),COLUMN())))</formula>
    </cfRule>
  </conditionalFormatting>
  <conditionalFormatting sqref="U127:BC128">
    <cfRule type="expression" dxfId="47" priority="99">
      <formula>INDIRECT(ADDRESS(ROW(),COLUMN()))=TRUNC(INDIRECT(ADDRESS(ROW(),COLUMN())))</formula>
    </cfRule>
  </conditionalFormatting>
  <conditionalFormatting sqref="U130:BC131">
    <cfRule type="expression" dxfId="46" priority="92">
      <formula>INDIRECT(ADDRESS(ROW(),COLUMN()))=TRUNC(INDIRECT(ADDRESS(ROW(),COLUMN())))</formula>
    </cfRule>
  </conditionalFormatting>
  <conditionalFormatting sqref="U133:BC134">
    <cfRule type="expression" dxfId="45" priority="85">
      <formula>INDIRECT(ADDRESS(ROW(),COLUMN()))=TRUNC(INDIRECT(ADDRESS(ROW(),COLUMN())))</formula>
    </cfRule>
  </conditionalFormatting>
  <conditionalFormatting sqref="U136:BC137">
    <cfRule type="expression" dxfId="44" priority="78">
      <formula>INDIRECT(ADDRESS(ROW(),COLUMN()))=TRUNC(INDIRECT(ADDRESS(ROW(),COLUMN())))</formula>
    </cfRule>
  </conditionalFormatting>
  <conditionalFormatting sqref="U139:BC140">
    <cfRule type="expression" dxfId="43" priority="71">
      <formula>INDIRECT(ADDRESS(ROW(),COLUMN()))=TRUNC(INDIRECT(ADDRESS(ROW(),COLUMN())))</formula>
    </cfRule>
  </conditionalFormatting>
  <conditionalFormatting sqref="U142:BC143">
    <cfRule type="expression" dxfId="42" priority="64">
      <formula>INDIRECT(ADDRESS(ROW(),COLUMN()))=TRUNC(INDIRECT(ADDRESS(ROW(),COLUMN())))</formula>
    </cfRule>
  </conditionalFormatting>
  <conditionalFormatting sqref="U145:BC146">
    <cfRule type="expression" dxfId="41" priority="57">
      <formula>INDIRECT(ADDRESS(ROW(),COLUMN()))=TRUNC(INDIRECT(ADDRESS(ROW(),COLUMN())))</formula>
    </cfRule>
  </conditionalFormatting>
  <conditionalFormatting sqref="U148:BC149">
    <cfRule type="expression" dxfId="40" priority="50">
      <formula>INDIRECT(ADDRESS(ROW(),COLUMN()))=TRUNC(INDIRECT(ADDRESS(ROW(),COLUMN())))</formula>
    </cfRule>
  </conditionalFormatting>
  <conditionalFormatting sqref="U151:BC152">
    <cfRule type="expression" dxfId="39" priority="43">
      <formula>INDIRECT(ADDRESS(ROW(),COLUMN()))=TRUNC(INDIRECT(ADDRESS(ROW(),COLUMN())))</formula>
    </cfRule>
  </conditionalFormatting>
  <conditionalFormatting sqref="U154:BC155">
    <cfRule type="expression" dxfId="38" priority="36">
      <formula>INDIRECT(ADDRESS(ROW(),COLUMN()))=TRUNC(INDIRECT(ADDRESS(ROW(),COLUMN())))</formula>
    </cfRule>
  </conditionalFormatting>
  <conditionalFormatting sqref="U157:BC158">
    <cfRule type="expression" dxfId="37" priority="29">
      <formula>INDIRECT(ADDRESS(ROW(),COLUMN()))=TRUNC(INDIRECT(ADDRESS(ROW(),COLUMN())))</formula>
    </cfRule>
  </conditionalFormatting>
  <conditionalFormatting sqref="U160:BC161">
    <cfRule type="expression" dxfId="36" priority="22">
      <formula>INDIRECT(ADDRESS(ROW(),COLUMN()))=TRUNC(INDIRECT(ADDRESS(ROW(),COLUMN())))</formula>
    </cfRule>
  </conditionalFormatting>
  <conditionalFormatting sqref="U163:BC164">
    <cfRule type="expression" dxfId="35" priority="15">
      <formula>INDIRECT(ADDRESS(ROW(),COLUMN()))=TRUNC(INDIRECT(ADDRESS(ROW(),COLUMN())))</formula>
    </cfRule>
  </conditionalFormatting>
  <conditionalFormatting sqref="U166:BC167">
    <cfRule type="expression" dxfId="34" priority="8">
      <formula>INDIRECT(ADDRESS(ROW(),COLUMN()))=TRUNC(INDIRECT(ADDRESS(ROW(),COLUMN())))</formula>
    </cfRule>
  </conditionalFormatting>
  <conditionalFormatting sqref="U169:BC170">
    <cfRule type="expression" dxfId="33"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5"/>
  <sheetViews>
    <sheetView showGridLines="0" tabSelected="1" view="pageBreakPreview" zoomScale="55" zoomScaleNormal="55" zoomScaleSheetLayoutView="55"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4">
      <c r="H2" s="7"/>
      <c r="K2" s="7"/>
      <c r="L2" s="7"/>
      <c r="N2" s="9"/>
      <c r="O2" s="9"/>
      <c r="P2" s="9"/>
      <c r="Q2" s="9"/>
      <c r="R2" s="9"/>
      <c r="S2" s="9"/>
      <c r="T2" s="9"/>
      <c r="U2" s="9"/>
      <c r="Z2" s="9" t="s">
        <v>27</v>
      </c>
      <c r="AA2" s="332">
        <v>6</v>
      </c>
      <c r="AB2" s="332"/>
      <c r="AC2" s="9" t="s">
        <v>28</v>
      </c>
      <c r="AD2" s="333">
        <f>IF(AA2=0,"",YEAR(DATE(2018+AA2,1,1)))</f>
        <v>2024</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4">
      <c r="H4" s="7"/>
      <c r="K4" s="7"/>
      <c r="M4" s="9"/>
      <c r="N4" s="9"/>
      <c r="O4" s="9"/>
      <c r="P4" s="9"/>
      <c r="Q4" s="9"/>
      <c r="R4" s="9"/>
      <c r="S4" s="9"/>
      <c r="AA4" s="32"/>
      <c r="AB4" s="32"/>
      <c r="AC4" s="32"/>
      <c r="AD4" s="33"/>
      <c r="AE4" s="32"/>
      <c r="BB4" s="34" t="s">
        <v>149</v>
      </c>
      <c r="BC4" s="286" t="s">
        <v>150</v>
      </c>
      <c r="BD4" s="287"/>
      <c r="BE4" s="287"/>
      <c r="BF4" s="288"/>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c r="BD10" s="194"/>
      <c r="BE10" s="2" t="s">
        <v>217</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334"/>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334"/>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4">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4">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4">
      <c r="B19" s="298"/>
      <c r="C19" s="303"/>
      <c r="D19" s="304"/>
      <c r="E19" s="305"/>
      <c r="F19" s="91"/>
      <c r="G19" s="29"/>
      <c r="H19" s="310"/>
      <c r="I19" s="313"/>
      <c r="J19" s="304"/>
      <c r="K19" s="304"/>
      <c r="L19" s="305"/>
      <c r="M19" s="313"/>
      <c r="N19" s="304"/>
      <c r="O19" s="305"/>
      <c r="P19" s="313"/>
      <c r="Q19" s="304"/>
      <c r="R19" s="304"/>
      <c r="S19" s="304"/>
      <c r="T19" s="32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45">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4">
      <c r="B21" s="93"/>
      <c r="C21" s="251"/>
      <c r="D21" s="252"/>
      <c r="E21" s="253"/>
      <c r="F21" s="135"/>
      <c r="G21" s="94"/>
      <c r="H21" s="289"/>
      <c r="I21" s="254"/>
      <c r="J21" s="255"/>
      <c r="K21" s="255"/>
      <c r="L21" s="256"/>
      <c r="M21" s="290"/>
      <c r="N21" s="291"/>
      <c r="O21" s="292"/>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7"/>
      <c r="BA21" s="338"/>
      <c r="BB21" s="339"/>
      <c r="BC21" s="338"/>
      <c r="BD21" s="340"/>
      <c r="BE21" s="341"/>
      <c r="BF21" s="341"/>
      <c r="BG21" s="341"/>
      <c r="BH21" s="342"/>
    </row>
    <row r="22" spans="2:60" ht="20.25" customHeight="1" x14ac:dyDescent="0.4">
      <c r="B22" s="96">
        <v>1</v>
      </c>
      <c r="C22" s="220"/>
      <c r="D22" s="221"/>
      <c r="E22" s="222"/>
      <c r="F22" s="95">
        <f>C21</f>
        <v>0</v>
      </c>
      <c r="G22" s="97"/>
      <c r="H22" s="230"/>
      <c r="I22" s="208"/>
      <c r="J22" s="209"/>
      <c r="K22" s="209"/>
      <c r="L22" s="210"/>
      <c r="M22" s="198"/>
      <c r="N22" s="199"/>
      <c r="O22" s="200"/>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5">
        <f>IF($BC$3="４週",SUM(U22:AV22),IF($BC$3="暦月",SUM(U22:AY22),""))</f>
        <v>0</v>
      </c>
      <c r="BA22" s="246"/>
      <c r="BB22" s="247">
        <f>IF($BC$3="４週",AZ22/4,IF($BC$3="暦月",(AZ22/($BC$8/7)),""))</f>
        <v>0</v>
      </c>
      <c r="BC22" s="246"/>
      <c r="BD22" s="239"/>
      <c r="BE22" s="240"/>
      <c r="BF22" s="240"/>
      <c r="BG22" s="240"/>
      <c r="BH22" s="241"/>
    </row>
    <row r="23" spans="2:60" ht="20.25" customHeight="1" x14ac:dyDescent="0.4">
      <c r="B23" s="98"/>
      <c r="C23" s="223"/>
      <c r="D23" s="224"/>
      <c r="E23" s="225"/>
      <c r="F23" s="136"/>
      <c r="G23" s="99">
        <f>C21</f>
        <v>0</v>
      </c>
      <c r="H23" s="235"/>
      <c r="I23" s="211"/>
      <c r="J23" s="212"/>
      <c r="K23" s="212"/>
      <c r="L23" s="213"/>
      <c r="M23" s="201"/>
      <c r="N23" s="202"/>
      <c r="O23" s="203"/>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4">
      <c r="B24" s="100"/>
      <c r="C24" s="217"/>
      <c r="D24" s="218"/>
      <c r="E24" s="219"/>
      <c r="F24" s="137"/>
      <c r="G24" s="101"/>
      <c r="H24" s="293"/>
      <c r="I24" s="205"/>
      <c r="J24" s="206"/>
      <c r="K24" s="206"/>
      <c r="L24" s="207"/>
      <c r="M24" s="195"/>
      <c r="N24" s="196"/>
      <c r="O24" s="197"/>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4"/>
      <c r="BA24" s="192"/>
      <c r="BB24" s="191"/>
      <c r="BC24" s="192"/>
      <c r="BD24" s="236"/>
      <c r="BE24" s="237"/>
      <c r="BF24" s="237"/>
      <c r="BG24" s="237"/>
      <c r="BH24" s="238"/>
    </row>
    <row r="25" spans="2:60" ht="20.25" customHeight="1" x14ac:dyDescent="0.4">
      <c r="B25" s="96">
        <f>B22+1</f>
        <v>2</v>
      </c>
      <c r="C25" s="220"/>
      <c r="D25" s="221"/>
      <c r="E25" s="222"/>
      <c r="F25" s="95">
        <f>C24</f>
        <v>0</v>
      </c>
      <c r="G25" s="97"/>
      <c r="H25" s="230"/>
      <c r="I25" s="208"/>
      <c r="J25" s="209"/>
      <c r="K25" s="209"/>
      <c r="L25" s="210"/>
      <c r="M25" s="198"/>
      <c r="N25" s="199"/>
      <c r="O25" s="200"/>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5">
        <f>IF($BC$3="４週",SUM(U25:AV25),IF($BC$3="暦月",SUM(U25:AY25),""))</f>
        <v>0</v>
      </c>
      <c r="BA25" s="246"/>
      <c r="BB25" s="247">
        <f>IF($BC$3="４週",AZ25/4,IF($BC$3="暦月",(AZ25/($BC$8/7)),""))</f>
        <v>0</v>
      </c>
      <c r="BC25" s="246"/>
      <c r="BD25" s="239"/>
      <c r="BE25" s="240"/>
      <c r="BF25" s="240"/>
      <c r="BG25" s="240"/>
      <c r="BH25" s="241"/>
    </row>
    <row r="26" spans="2:60" ht="20.25" customHeight="1" x14ac:dyDescent="0.4">
      <c r="B26" s="98"/>
      <c r="C26" s="223"/>
      <c r="D26" s="224"/>
      <c r="E26" s="225"/>
      <c r="F26" s="136"/>
      <c r="G26" s="99">
        <f>C24</f>
        <v>0</v>
      </c>
      <c r="H26" s="235"/>
      <c r="I26" s="211"/>
      <c r="J26" s="212"/>
      <c r="K26" s="212"/>
      <c r="L26" s="213"/>
      <c r="M26" s="201"/>
      <c r="N26" s="202"/>
      <c r="O26" s="203"/>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4">
      <c r="B27" s="100"/>
      <c r="C27" s="217"/>
      <c r="D27" s="218"/>
      <c r="E27" s="219"/>
      <c r="F27" s="95"/>
      <c r="G27" s="97"/>
      <c r="H27" s="229"/>
      <c r="I27" s="205"/>
      <c r="J27" s="206"/>
      <c r="K27" s="206"/>
      <c r="L27" s="207"/>
      <c r="M27" s="195"/>
      <c r="N27" s="196"/>
      <c r="O27" s="197"/>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4"/>
      <c r="BA27" s="192"/>
      <c r="BB27" s="191"/>
      <c r="BC27" s="192"/>
      <c r="BD27" s="236"/>
      <c r="BE27" s="237"/>
      <c r="BF27" s="237"/>
      <c r="BG27" s="237"/>
      <c r="BH27" s="238"/>
    </row>
    <row r="28" spans="2:60" ht="20.25" customHeight="1" x14ac:dyDescent="0.4">
      <c r="B28" s="96">
        <f>B25+1</f>
        <v>3</v>
      </c>
      <c r="C28" s="220"/>
      <c r="D28" s="221"/>
      <c r="E28" s="222"/>
      <c r="F28" s="95">
        <f>C27</f>
        <v>0</v>
      </c>
      <c r="G28" s="97"/>
      <c r="H28" s="230"/>
      <c r="I28" s="208"/>
      <c r="J28" s="209"/>
      <c r="K28" s="209"/>
      <c r="L28" s="210"/>
      <c r="M28" s="198"/>
      <c r="N28" s="199"/>
      <c r="O28" s="200"/>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5">
        <f>IF($BC$3="４週",SUM(U28:AV28),IF($BC$3="暦月",SUM(U28:AY28),""))</f>
        <v>0</v>
      </c>
      <c r="BA28" s="246"/>
      <c r="BB28" s="247">
        <f>IF($BC$3="４週",AZ28/4,IF($BC$3="暦月",(AZ28/($BC$8/7)),""))</f>
        <v>0</v>
      </c>
      <c r="BC28" s="246"/>
      <c r="BD28" s="239"/>
      <c r="BE28" s="240"/>
      <c r="BF28" s="240"/>
      <c r="BG28" s="240"/>
      <c r="BH28" s="241"/>
    </row>
    <row r="29" spans="2:60" ht="20.25" customHeight="1" x14ac:dyDescent="0.4">
      <c r="B29" s="98"/>
      <c r="C29" s="223"/>
      <c r="D29" s="224"/>
      <c r="E29" s="225"/>
      <c r="F29" s="136"/>
      <c r="G29" s="99">
        <f>C27</f>
        <v>0</v>
      </c>
      <c r="H29" s="235"/>
      <c r="I29" s="211"/>
      <c r="J29" s="212"/>
      <c r="K29" s="212"/>
      <c r="L29" s="213"/>
      <c r="M29" s="201"/>
      <c r="N29" s="202"/>
      <c r="O29" s="203"/>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8">
        <f>IF($BC$3="４週",SUM(U29:AV29),IF($BC$3="暦月",SUM(U29:AY29),""))</f>
        <v>0</v>
      </c>
      <c r="BA29" s="249"/>
      <c r="BB29" s="250">
        <f>IF($BC$3="４週",AZ29/4,IF($BC$3="暦月",(AZ29/($BC$8/7)),""))</f>
        <v>0</v>
      </c>
      <c r="BC29" s="249"/>
      <c r="BD29" s="242"/>
      <c r="BE29" s="243"/>
      <c r="BF29" s="243"/>
      <c r="BG29" s="243"/>
      <c r="BH29" s="244"/>
    </row>
    <row r="30" spans="2:60" ht="20.25" customHeight="1" x14ac:dyDescent="0.4">
      <c r="B30" s="100"/>
      <c r="C30" s="217"/>
      <c r="D30" s="218"/>
      <c r="E30" s="219"/>
      <c r="F30" s="95"/>
      <c r="G30" s="97"/>
      <c r="H30" s="229"/>
      <c r="I30" s="205"/>
      <c r="J30" s="206"/>
      <c r="K30" s="206"/>
      <c r="L30" s="207"/>
      <c r="M30" s="195"/>
      <c r="N30" s="196"/>
      <c r="O30" s="197"/>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4"/>
      <c r="BA30" s="192"/>
      <c r="BB30" s="191"/>
      <c r="BC30" s="192"/>
      <c r="BD30" s="236"/>
      <c r="BE30" s="237"/>
      <c r="BF30" s="237"/>
      <c r="BG30" s="237"/>
      <c r="BH30" s="238"/>
    </row>
    <row r="31" spans="2:60" ht="20.25" customHeight="1" x14ac:dyDescent="0.4">
      <c r="B31" s="96">
        <f>B28+1</f>
        <v>4</v>
      </c>
      <c r="C31" s="220"/>
      <c r="D31" s="221"/>
      <c r="E31" s="222"/>
      <c r="F31" s="95">
        <f>C30</f>
        <v>0</v>
      </c>
      <c r="G31" s="97"/>
      <c r="H31" s="230"/>
      <c r="I31" s="208"/>
      <c r="J31" s="209"/>
      <c r="K31" s="209"/>
      <c r="L31" s="210"/>
      <c r="M31" s="198"/>
      <c r="N31" s="199"/>
      <c r="O31" s="200"/>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5">
        <f>IF($BC$3="４週",SUM(U31:AV31),IF($BC$3="暦月",SUM(U31:AY31),""))</f>
        <v>0</v>
      </c>
      <c r="BA31" s="246"/>
      <c r="BB31" s="247">
        <f>IF($BC$3="４週",AZ31/4,IF($BC$3="暦月",(AZ31/($BC$8/7)),""))</f>
        <v>0</v>
      </c>
      <c r="BC31" s="246"/>
      <c r="BD31" s="239"/>
      <c r="BE31" s="240"/>
      <c r="BF31" s="240"/>
      <c r="BG31" s="240"/>
      <c r="BH31" s="241"/>
    </row>
    <row r="32" spans="2:60" ht="20.25" customHeight="1" x14ac:dyDescent="0.4">
      <c r="B32" s="98"/>
      <c r="C32" s="223"/>
      <c r="D32" s="224"/>
      <c r="E32" s="225"/>
      <c r="F32" s="136"/>
      <c r="G32" s="99">
        <f>C30</f>
        <v>0</v>
      </c>
      <c r="H32" s="235"/>
      <c r="I32" s="211"/>
      <c r="J32" s="212"/>
      <c r="K32" s="212"/>
      <c r="L32" s="213"/>
      <c r="M32" s="201"/>
      <c r="N32" s="202"/>
      <c r="O32" s="203"/>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8">
        <f>IF($BC$3="４週",SUM(U32:AV32),IF($BC$3="暦月",SUM(U32:AY32),""))</f>
        <v>0</v>
      </c>
      <c r="BA32" s="249"/>
      <c r="BB32" s="250">
        <f>IF($BC$3="４週",AZ32/4,IF($BC$3="暦月",(AZ32/($BC$8/7)),""))</f>
        <v>0</v>
      </c>
      <c r="BC32" s="249"/>
      <c r="BD32" s="242"/>
      <c r="BE32" s="243"/>
      <c r="BF32" s="243"/>
      <c r="BG32" s="243"/>
      <c r="BH32" s="244"/>
    </row>
    <row r="33" spans="2:60" ht="20.25" customHeight="1" x14ac:dyDescent="0.4">
      <c r="B33" s="100"/>
      <c r="C33" s="217"/>
      <c r="D33" s="218"/>
      <c r="E33" s="219"/>
      <c r="F33" s="95"/>
      <c r="G33" s="97"/>
      <c r="H33" s="229"/>
      <c r="I33" s="205"/>
      <c r="J33" s="206"/>
      <c r="K33" s="206"/>
      <c r="L33" s="207"/>
      <c r="M33" s="195"/>
      <c r="N33" s="196"/>
      <c r="O33" s="197"/>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4"/>
      <c r="BA33" s="192"/>
      <c r="BB33" s="191"/>
      <c r="BC33" s="192"/>
      <c r="BD33" s="236"/>
      <c r="BE33" s="237"/>
      <c r="BF33" s="237"/>
      <c r="BG33" s="237"/>
      <c r="BH33" s="238"/>
    </row>
    <row r="34" spans="2:60" ht="20.25" customHeight="1" x14ac:dyDescent="0.4">
      <c r="B34" s="96">
        <f>B31+1</f>
        <v>5</v>
      </c>
      <c r="C34" s="220"/>
      <c r="D34" s="221"/>
      <c r="E34" s="222"/>
      <c r="F34" s="95">
        <f>C33</f>
        <v>0</v>
      </c>
      <c r="G34" s="97"/>
      <c r="H34" s="230"/>
      <c r="I34" s="208"/>
      <c r="J34" s="209"/>
      <c r="K34" s="209"/>
      <c r="L34" s="210"/>
      <c r="M34" s="198"/>
      <c r="N34" s="199"/>
      <c r="O34" s="200"/>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5">
        <f>IF($BC$3="４週",SUM(U34:AV34),IF($BC$3="暦月",SUM(U34:AY34),""))</f>
        <v>0</v>
      </c>
      <c r="BA34" s="246"/>
      <c r="BB34" s="247">
        <f>IF($BC$3="４週",AZ34/4,IF($BC$3="暦月",(AZ34/($BC$8/7)),""))</f>
        <v>0</v>
      </c>
      <c r="BC34" s="246"/>
      <c r="BD34" s="239"/>
      <c r="BE34" s="240"/>
      <c r="BF34" s="240"/>
      <c r="BG34" s="240"/>
      <c r="BH34" s="241"/>
    </row>
    <row r="35" spans="2:60" ht="20.25" customHeight="1" x14ac:dyDescent="0.4">
      <c r="B35" s="98"/>
      <c r="C35" s="223"/>
      <c r="D35" s="224"/>
      <c r="E35" s="225"/>
      <c r="F35" s="136"/>
      <c r="G35" s="99">
        <f>C33</f>
        <v>0</v>
      </c>
      <c r="H35" s="235"/>
      <c r="I35" s="211"/>
      <c r="J35" s="212"/>
      <c r="K35" s="212"/>
      <c r="L35" s="213"/>
      <c r="M35" s="201"/>
      <c r="N35" s="202"/>
      <c r="O35" s="203"/>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4">
      <c r="B36" s="100"/>
      <c r="C36" s="217"/>
      <c r="D36" s="218"/>
      <c r="E36" s="219"/>
      <c r="F36" s="95"/>
      <c r="G36" s="97"/>
      <c r="H36" s="229"/>
      <c r="I36" s="205"/>
      <c r="J36" s="206"/>
      <c r="K36" s="206"/>
      <c r="L36" s="207"/>
      <c r="M36" s="195"/>
      <c r="N36" s="196"/>
      <c r="O36" s="197"/>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4"/>
      <c r="BA36" s="192"/>
      <c r="BB36" s="191"/>
      <c r="BC36" s="192"/>
      <c r="BD36" s="236"/>
      <c r="BE36" s="237"/>
      <c r="BF36" s="237"/>
      <c r="BG36" s="237"/>
      <c r="BH36" s="238"/>
    </row>
    <row r="37" spans="2:60" ht="20.25" customHeight="1" x14ac:dyDescent="0.4">
      <c r="B37" s="96">
        <f>B34+1</f>
        <v>6</v>
      </c>
      <c r="C37" s="220"/>
      <c r="D37" s="221"/>
      <c r="E37" s="222"/>
      <c r="F37" s="95">
        <f>C36</f>
        <v>0</v>
      </c>
      <c r="G37" s="97"/>
      <c r="H37" s="230"/>
      <c r="I37" s="208"/>
      <c r="J37" s="209"/>
      <c r="K37" s="209"/>
      <c r="L37" s="210"/>
      <c r="M37" s="198"/>
      <c r="N37" s="199"/>
      <c r="O37" s="200"/>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5">
        <f>IF($BC$3="４週",SUM(U37:AV37),IF($BC$3="暦月",SUM(U37:AY37),""))</f>
        <v>0</v>
      </c>
      <c r="BA37" s="246"/>
      <c r="BB37" s="247">
        <f>IF($BC$3="４週",AZ37/4,IF($BC$3="暦月",(AZ37/($BC$8/7)),""))</f>
        <v>0</v>
      </c>
      <c r="BC37" s="246"/>
      <c r="BD37" s="239"/>
      <c r="BE37" s="240"/>
      <c r="BF37" s="240"/>
      <c r="BG37" s="240"/>
      <c r="BH37" s="241"/>
    </row>
    <row r="38" spans="2:60" ht="20.25" customHeight="1" x14ac:dyDescent="0.4">
      <c r="B38" s="98"/>
      <c r="C38" s="223"/>
      <c r="D38" s="224"/>
      <c r="E38" s="225"/>
      <c r="F38" s="136"/>
      <c r="G38" s="99">
        <f>C36</f>
        <v>0</v>
      </c>
      <c r="H38" s="235"/>
      <c r="I38" s="211"/>
      <c r="J38" s="212"/>
      <c r="K38" s="212"/>
      <c r="L38" s="213"/>
      <c r="M38" s="201"/>
      <c r="N38" s="202"/>
      <c r="O38" s="203"/>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8">
        <f>IF($BC$3="４週",SUM(U38:AV38),IF($BC$3="暦月",SUM(U38:AY38),""))</f>
        <v>0</v>
      </c>
      <c r="BA38" s="249"/>
      <c r="BB38" s="250">
        <f>IF($BC$3="４週",AZ38/4,IF($BC$3="暦月",(AZ38/($BC$8/7)),""))</f>
        <v>0</v>
      </c>
      <c r="BC38" s="249"/>
      <c r="BD38" s="242"/>
      <c r="BE38" s="243"/>
      <c r="BF38" s="243"/>
      <c r="BG38" s="243"/>
      <c r="BH38" s="244"/>
    </row>
    <row r="39" spans="2:60" ht="20.25" customHeight="1" x14ac:dyDescent="0.4">
      <c r="B39" s="100"/>
      <c r="C39" s="217"/>
      <c r="D39" s="218"/>
      <c r="E39" s="219"/>
      <c r="F39" s="95"/>
      <c r="G39" s="97"/>
      <c r="H39" s="229"/>
      <c r="I39" s="205"/>
      <c r="J39" s="206"/>
      <c r="K39" s="206"/>
      <c r="L39" s="207"/>
      <c r="M39" s="195"/>
      <c r="N39" s="196"/>
      <c r="O39" s="197"/>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4"/>
      <c r="BA39" s="192"/>
      <c r="BB39" s="191"/>
      <c r="BC39" s="192"/>
      <c r="BD39" s="236"/>
      <c r="BE39" s="237"/>
      <c r="BF39" s="237"/>
      <c r="BG39" s="237"/>
      <c r="BH39" s="238"/>
    </row>
    <row r="40" spans="2:60" ht="20.25" customHeight="1" x14ac:dyDescent="0.4">
      <c r="B40" s="96">
        <f>B37+1</f>
        <v>7</v>
      </c>
      <c r="C40" s="220"/>
      <c r="D40" s="221"/>
      <c r="E40" s="222"/>
      <c r="F40" s="95">
        <f>C39</f>
        <v>0</v>
      </c>
      <c r="G40" s="97"/>
      <c r="H40" s="230"/>
      <c r="I40" s="208"/>
      <c r="J40" s="209"/>
      <c r="K40" s="209"/>
      <c r="L40" s="210"/>
      <c r="M40" s="198"/>
      <c r="N40" s="199"/>
      <c r="O40" s="200"/>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5">
        <f>IF($BC$3="４週",SUM(U40:AV40),IF($BC$3="暦月",SUM(U40:AY40),""))</f>
        <v>0</v>
      </c>
      <c r="BA40" s="246"/>
      <c r="BB40" s="247">
        <f>IF($BC$3="４週",AZ40/4,IF($BC$3="暦月",(AZ40/($BC$8/7)),""))</f>
        <v>0</v>
      </c>
      <c r="BC40" s="246"/>
      <c r="BD40" s="239"/>
      <c r="BE40" s="240"/>
      <c r="BF40" s="240"/>
      <c r="BG40" s="240"/>
      <c r="BH40" s="241"/>
    </row>
    <row r="41" spans="2:60" ht="20.25" customHeight="1" x14ac:dyDescent="0.4">
      <c r="B41" s="98"/>
      <c r="C41" s="223"/>
      <c r="D41" s="224"/>
      <c r="E41" s="225"/>
      <c r="F41" s="136"/>
      <c r="G41" s="99">
        <f>C39</f>
        <v>0</v>
      </c>
      <c r="H41" s="235"/>
      <c r="I41" s="211"/>
      <c r="J41" s="212"/>
      <c r="K41" s="212"/>
      <c r="L41" s="213"/>
      <c r="M41" s="201"/>
      <c r="N41" s="202"/>
      <c r="O41" s="203"/>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8">
        <f>IF($BC$3="４週",SUM(U41:AV41),IF($BC$3="暦月",SUM(U41:AY41),""))</f>
        <v>0</v>
      </c>
      <c r="BA41" s="249"/>
      <c r="BB41" s="250">
        <f>IF($BC$3="４週",AZ41/4,IF($BC$3="暦月",(AZ41/($BC$8/7)),""))</f>
        <v>0</v>
      </c>
      <c r="BC41" s="249"/>
      <c r="BD41" s="242"/>
      <c r="BE41" s="243"/>
      <c r="BF41" s="243"/>
      <c r="BG41" s="243"/>
      <c r="BH41" s="244"/>
    </row>
    <row r="42" spans="2:60" ht="20.25" customHeight="1" x14ac:dyDescent="0.4">
      <c r="B42" s="100"/>
      <c r="C42" s="217"/>
      <c r="D42" s="218"/>
      <c r="E42" s="219"/>
      <c r="F42" s="95"/>
      <c r="G42" s="97"/>
      <c r="H42" s="229"/>
      <c r="I42" s="205"/>
      <c r="J42" s="206"/>
      <c r="K42" s="206"/>
      <c r="L42" s="207"/>
      <c r="M42" s="195"/>
      <c r="N42" s="196"/>
      <c r="O42" s="197"/>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4"/>
      <c r="BA42" s="192"/>
      <c r="BB42" s="191"/>
      <c r="BC42" s="192"/>
      <c r="BD42" s="236"/>
      <c r="BE42" s="237"/>
      <c r="BF42" s="237"/>
      <c r="BG42" s="237"/>
      <c r="BH42" s="238"/>
    </row>
    <row r="43" spans="2:60" ht="20.25" customHeight="1" x14ac:dyDescent="0.4">
      <c r="B43" s="96">
        <f>B40+1</f>
        <v>8</v>
      </c>
      <c r="C43" s="220"/>
      <c r="D43" s="221"/>
      <c r="E43" s="222"/>
      <c r="F43" s="95">
        <f>C42</f>
        <v>0</v>
      </c>
      <c r="G43" s="97"/>
      <c r="H43" s="230"/>
      <c r="I43" s="208"/>
      <c r="J43" s="209"/>
      <c r="K43" s="209"/>
      <c r="L43" s="210"/>
      <c r="M43" s="198"/>
      <c r="N43" s="199"/>
      <c r="O43" s="200"/>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5">
        <f>IF($BC$3="４週",SUM(U43:AV43),IF($BC$3="暦月",SUM(U43:AY43),""))</f>
        <v>0</v>
      </c>
      <c r="BA43" s="246"/>
      <c r="BB43" s="247">
        <f>IF($BC$3="４週",AZ43/4,IF($BC$3="暦月",(AZ43/($BC$8/7)),""))</f>
        <v>0</v>
      </c>
      <c r="BC43" s="246"/>
      <c r="BD43" s="239"/>
      <c r="BE43" s="240"/>
      <c r="BF43" s="240"/>
      <c r="BG43" s="240"/>
      <c r="BH43" s="241"/>
    </row>
    <row r="44" spans="2:60" ht="20.25" customHeight="1" x14ac:dyDescent="0.4">
      <c r="B44" s="98"/>
      <c r="C44" s="223"/>
      <c r="D44" s="224"/>
      <c r="E44" s="225"/>
      <c r="F44" s="136"/>
      <c r="G44" s="99">
        <f>C42</f>
        <v>0</v>
      </c>
      <c r="H44" s="235"/>
      <c r="I44" s="211"/>
      <c r="J44" s="212"/>
      <c r="K44" s="212"/>
      <c r="L44" s="213"/>
      <c r="M44" s="201"/>
      <c r="N44" s="202"/>
      <c r="O44" s="203"/>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8">
        <f>IF($BC$3="４週",SUM(U44:AV44),IF($BC$3="暦月",SUM(U44:AY44),""))</f>
        <v>0</v>
      </c>
      <c r="BA44" s="249"/>
      <c r="BB44" s="250">
        <f>IF($BC$3="４週",AZ44/4,IF($BC$3="暦月",(AZ44/($BC$8/7)),""))</f>
        <v>0</v>
      </c>
      <c r="BC44" s="249"/>
      <c r="BD44" s="242"/>
      <c r="BE44" s="243"/>
      <c r="BF44" s="243"/>
      <c r="BG44" s="243"/>
      <c r="BH44" s="244"/>
    </row>
    <row r="45" spans="2:60" ht="20.25" customHeight="1" x14ac:dyDescent="0.4">
      <c r="B45" s="100"/>
      <c r="C45" s="217"/>
      <c r="D45" s="218"/>
      <c r="E45" s="219"/>
      <c r="F45" s="95"/>
      <c r="G45" s="97"/>
      <c r="H45" s="229"/>
      <c r="I45" s="205"/>
      <c r="J45" s="206"/>
      <c r="K45" s="206"/>
      <c r="L45" s="207"/>
      <c r="M45" s="195"/>
      <c r="N45" s="196"/>
      <c r="O45" s="197"/>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4"/>
      <c r="BA45" s="192"/>
      <c r="BB45" s="191"/>
      <c r="BC45" s="192"/>
      <c r="BD45" s="236"/>
      <c r="BE45" s="237"/>
      <c r="BF45" s="237"/>
      <c r="BG45" s="237"/>
      <c r="BH45" s="238"/>
    </row>
    <row r="46" spans="2:60" ht="20.25" customHeight="1" x14ac:dyDescent="0.4">
      <c r="B46" s="96">
        <f>B43+1</f>
        <v>9</v>
      </c>
      <c r="C46" s="220"/>
      <c r="D46" s="221"/>
      <c r="E46" s="222"/>
      <c r="F46" s="95">
        <f>C45</f>
        <v>0</v>
      </c>
      <c r="G46" s="97"/>
      <c r="H46" s="230"/>
      <c r="I46" s="208"/>
      <c r="J46" s="209"/>
      <c r="K46" s="209"/>
      <c r="L46" s="210"/>
      <c r="M46" s="198"/>
      <c r="N46" s="199"/>
      <c r="O46" s="200"/>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5">
        <f>IF($BC$3="４週",SUM(U46:AV46),IF($BC$3="暦月",SUM(U46:AY46),""))</f>
        <v>0</v>
      </c>
      <c r="BA46" s="246"/>
      <c r="BB46" s="247">
        <f>IF($BC$3="４週",AZ46/4,IF($BC$3="暦月",(AZ46/($BC$8/7)),""))</f>
        <v>0</v>
      </c>
      <c r="BC46" s="246"/>
      <c r="BD46" s="239"/>
      <c r="BE46" s="240"/>
      <c r="BF46" s="240"/>
      <c r="BG46" s="240"/>
      <c r="BH46" s="241"/>
    </row>
    <row r="47" spans="2:60" ht="20.25" customHeight="1" x14ac:dyDescent="0.4">
      <c r="B47" s="98"/>
      <c r="C47" s="223"/>
      <c r="D47" s="224"/>
      <c r="E47" s="225"/>
      <c r="F47" s="136"/>
      <c r="G47" s="99">
        <f>C45</f>
        <v>0</v>
      </c>
      <c r="H47" s="235"/>
      <c r="I47" s="211"/>
      <c r="J47" s="212"/>
      <c r="K47" s="212"/>
      <c r="L47" s="213"/>
      <c r="M47" s="201"/>
      <c r="N47" s="202"/>
      <c r="O47" s="203"/>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8">
        <f>IF($BC$3="４週",SUM(U47:AV47),IF($BC$3="暦月",SUM(U47:AY47),""))</f>
        <v>0</v>
      </c>
      <c r="BA47" s="249"/>
      <c r="BB47" s="250">
        <f>IF($BC$3="４週",AZ47/4,IF($BC$3="暦月",(AZ47/($BC$8/7)),""))</f>
        <v>0</v>
      </c>
      <c r="BC47" s="249"/>
      <c r="BD47" s="242"/>
      <c r="BE47" s="243"/>
      <c r="BF47" s="243"/>
      <c r="BG47" s="243"/>
      <c r="BH47" s="244"/>
    </row>
    <row r="48" spans="2:60" ht="20.25" customHeight="1" x14ac:dyDescent="0.4">
      <c r="B48" s="100"/>
      <c r="C48" s="217"/>
      <c r="D48" s="218"/>
      <c r="E48" s="219"/>
      <c r="F48" s="95"/>
      <c r="G48" s="97"/>
      <c r="H48" s="229"/>
      <c r="I48" s="205"/>
      <c r="J48" s="206"/>
      <c r="K48" s="206"/>
      <c r="L48" s="207"/>
      <c r="M48" s="195"/>
      <c r="N48" s="196"/>
      <c r="O48" s="197"/>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4"/>
      <c r="BA48" s="192"/>
      <c r="BB48" s="191"/>
      <c r="BC48" s="192"/>
      <c r="BD48" s="236"/>
      <c r="BE48" s="237"/>
      <c r="BF48" s="237"/>
      <c r="BG48" s="237"/>
      <c r="BH48" s="238"/>
    </row>
    <row r="49" spans="2:60" ht="20.25" customHeight="1" x14ac:dyDescent="0.4">
      <c r="B49" s="96">
        <f>B46+1</f>
        <v>10</v>
      </c>
      <c r="C49" s="220"/>
      <c r="D49" s="221"/>
      <c r="E49" s="222"/>
      <c r="F49" s="95">
        <f>C48</f>
        <v>0</v>
      </c>
      <c r="G49" s="97"/>
      <c r="H49" s="230"/>
      <c r="I49" s="208"/>
      <c r="J49" s="209"/>
      <c r="K49" s="209"/>
      <c r="L49" s="210"/>
      <c r="M49" s="198"/>
      <c r="N49" s="199"/>
      <c r="O49" s="200"/>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5">
        <f>IF($BC$3="４週",SUM(U49:AV49),IF($BC$3="暦月",SUM(U49:AY49),""))</f>
        <v>0</v>
      </c>
      <c r="BA49" s="246"/>
      <c r="BB49" s="247">
        <f>IF($BC$3="４週",AZ49/4,IF($BC$3="暦月",(AZ49/($BC$8/7)),""))</f>
        <v>0</v>
      </c>
      <c r="BC49" s="246"/>
      <c r="BD49" s="239"/>
      <c r="BE49" s="240"/>
      <c r="BF49" s="240"/>
      <c r="BG49" s="240"/>
      <c r="BH49" s="241"/>
    </row>
    <row r="50" spans="2:60" ht="20.25" customHeight="1" x14ac:dyDescent="0.4">
      <c r="B50" s="98"/>
      <c r="C50" s="223"/>
      <c r="D50" s="224"/>
      <c r="E50" s="225"/>
      <c r="F50" s="136"/>
      <c r="G50" s="99">
        <f>C48</f>
        <v>0</v>
      </c>
      <c r="H50" s="235"/>
      <c r="I50" s="211"/>
      <c r="J50" s="212"/>
      <c r="K50" s="212"/>
      <c r="L50" s="213"/>
      <c r="M50" s="201"/>
      <c r="N50" s="202"/>
      <c r="O50" s="203"/>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4">
      <c r="B51" s="100"/>
      <c r="C51" s="217"/>
      <c r="D51" s="218"/>
      <c r="E51" s="219"/>
      <c r="F51" s="95"/>
      <c r="G51" s="97"/>
      <c r="H51" s="229"/>
      <c r="I51" s="205"/>
      <c r="J51" s="206"/>
      <c r="K51" s="206"/>
      <c r="L51" s="207"/>
      <c r="M51" s="195"/>
      <c r="N51" s="196"/>
      <c r="O51" s="197"/>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4"/>
      <c r="BA51" s="192"/>
      <c r="BB51" s="191"/>
      <c r="BC51" s="192"/>
      <c r="BD51" s="236"/>
      <c r="BE51" s="237"/>
      <c r="BF51" s="237"/>
      <c r="BG51" s="237"/>
      <c r="BH51" s="238"/>
    </row>
    <row r="52" spans="2:60" ht="20.25" customHeight="1" x14ac:dyDescent="0.4">
      <c r="B52" s="96">
        <f>B49+1</f>
        <v>11</v>
      </c>
      <c r="C52" s="220"/>
      <c r="D52" s="221"/>
      <c r="E52" s="222"/>
      <c r="F52" s="95">
        <f>C51</f>
        <v>0</v>
      </c>
      <c r="G52" s="97"/>
      <c r="H52" s="230"/>
      <c r="I52" s="208"/>
      <c r="J52" s="209"/>
      <c r="K52" s="209"/>
      <c r="L52" s="210"/>
      <c r="M52" s="198"/>
      <c r="N52" s="199"/>
      <c r="O52" s="200"/>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5">
        <f>IF($BC$3="４週",SUM(U52:AV52),IF($BC$3="暦月",SUM(U52:AY52),""))</f>
        <v>0</v>
      </c>
      <c r="BA52" s="246"/>
      <c r="BB52" s="247">
        <f>IF($BC$3="４週",AZ52/4,IF($BC$3="暦月",(AZ52/($BC$8/7)),""))</f>
        <v>0</v>
      </c>
      <c r="BC52" s="246"/>
      <c r="BD52" s="239"/>
      <c r="BE52" s="240"/>
      <c r="BF52" s="240"/>
      <c r="BG52" s="240"/>
      <c r="BH52" s="241"/>
    </row>
    <row r="53" spans="2:60" ht="20.25" customHeight="1" x14ac:dyDescent="0.4">
      <c r="B53" s="98"/>
      <c r="C53" s="223"/>
      <c r="D53" s="224"/>
      <c r="E53" s="225"/>
      <c r="F53" s="136"/>
      <c r="G53" s="99">
        <f>C51</f>
        <v>0</v>
      </c>
      <c r="H53" s="235"/>
      <c r="I53" s="211"/>
      <c r="J53" s="212"/>
      <c r="K53" s="212"/>
      <c r="L53" s="213"/>
      <c r="M53" s="201"/>
      <c r="N53" s="202"/>
      <c r="O53" s="203"/>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4">
      <c r="B54" s="100"/>
      <c r="C54" s="217"/>
      <c r="D54" s="218"/>
      <c r="E54" s="219"/>
      <c r="F54" s="95"/>
      <c r="G54" s="97"/>
      <c r="H54" s="229"/>
      <c r="I54" s="205"/>
      <c r="J54" s="206"/>
      <c r="K54" s="206"/>
      <c r="L54" s="207"/>
      <c r="M54" s="195"/>
      <c r="N54" s="196"/>
      <c r="O54" s="197"/>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4"/>
      <c r="BA54" s="192"/>
      <c r="BB54" s="191"/>
      <c r="BC54" s="192"/>
      <c r="BD54" s="236"/>
      <c r="BE54" s="237"/>
      <c r="BF54" s="237"/>
      <c r="BG54" s="237"/>
      <c r="BH54" s="238"/>
    </row>
    <row r="55" spans="2:60" ht="20.25" customHeight="1" x14ac:dyDescent="0.4">
      <c r="B55" s="96">
        <f>B52+1</f>
        <v>12</v>
      </c>
      <c r="C55" s="220"/>
      <c r="D55" s="221"/>
      <c r="E55" s="222"/>
      <c r="F55" s="95">
        <f>C54</f>
        <v>0</v>
      </c>
      <c r="G55" s="97"/>
      <c r="H55" s="230"/>
      <c r="I55" s="208"/>
      <c r="J55" s="209"/>
      <c r="K55" s="209"/>
      <c r="L55" s="210"/>
      <c r="M55" s="198"/>
      <c r="N55" s="199"/>
      <c r="O55" s="200"/>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5">
        <f>IF($BC$3="４週",SUM(U55:AV55),IF($BC$3="暦月",SUM(U55:AY55),""))</f>
        <v>0</v>
      </c>
      <c r="BA55" s="246"/>
      <c r="BB55" s="247">
        <f>IF($BC$3="４週",AZ55/4,IF($BC$3="暦月",(AZ55/($BC$8/7)),""))</f>
        <v>0</v>
      </c>
      <c r="BC55" s="246"/>
      <c r="BD55" s="239"/>
      <c r="BE55" s="240"/>
      <c r="BF55" s="240"/>
      <c r="BG55" s="240"/>
      <c r="BH55" s="241"/>
    </row>
    <row r="56" spans="2:60" ht="20.25" customHeight="1" x14ac:dyDescent="0.4">
      <c r="B56" s="98"/>
      <c r="C56" s="223"/>
      <c r="D56" s="224"/>
      <c r="E56" s="225"/>
      <c r="F56" s="136"/>
      <c r="G56" s="99">
        <f>C54</f>
        <v>0</v>
      </c>
      <c r="H56" s="235"/>
      <c r="I56" s="211"/>
      <c r="J56" s="212"/>
      <c r="K56" s="212"/>
      <c r="L56" s="213"/>
      <c r="M56" s="201"/>
      <c r="N56" s="202"/>
      <c r="O56" s="203"/>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4">
      <c r="B57" s="100"/>
      <c r="C57" s="217"/>
      <c r="D57" s="218"/>
      <c r="E57" s="219"/>
      <c r="F57" s="95"/>
      <c r="G57" s="97"/>
      <c r="H57" s="229"/>
      <c r="I57" s="205"/>
      <c r="J57" s="206"/>
      <c r="K57" s="206"/>
      <c r="L57" s="207"/>
      <c r="M57" s="195"/>
      <c r="N57" s="196"/>
      <c r="O57" s="197"/>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4"/>
      <c r="BA57" s="192"/>
      <c r="BB57" s="191"/>
      <c r="BC57" s="192"/>
      <c r="BD57" s="236"/>
      <c r="BE57" s="237"/>
      <c r="BF57" s="237"/>
      <c r="BG57" s="237"/>
      <c r="BH57" s="238"/>
    </row>
    <row r="58" spans="2:60" ht="20.25" customHeight="1" x14ac:dyDescent="0.4">
      <c r="B58" s="96">
        <f>B55+1</f>
        <v>13</v>
      </c>
      <c r="C58" s="220"/>
      <c r="D58" s="221"/>
      <c r="E58" s="222"/>
      <c r="F58" s="95">
        <f>C57</f>
        <v>0</v>
      </c>
      <c r="G58" s="97"/>
      <c r="H58" s="230"/>
      <c r="I58" s="208"/>
      <c r="J58" s="209"/>
      <c r="K58" s="209"/>
      <c r="L58" s="210"/>
      <c r="M58" s="198"/>
      <c r="N58" s="199"/>
      <c r="O58" s="200"/>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5">
        <f>IF($BC$3="４週",SUM(U58:AV58),IF($BC$3="暦月",SUM(U58:AY58),""))</f>
        <v>0</v>
      </c>
      <c r="BA58" s="246"/>
      <c r="BB58" s="247">
        <f>IF($BC$3="４週",AZ58/4,IF($BC$3="暦月",(AZ58/($BC$8/7)),""))</f>
        <v>0</v>
      </c>
      <c r="BC58" s="246"/>
      <c r="BD58" s="239"/>
      <c r="BE58" s="240"/>
      <c r="BF58" s="240"/>
      <c r="BG58" s="240"/>
      <c r="BH58" s="241"/>
    </row>
    <row r="59" spans="2:60" ht="20.25" customHeight="1" x14ac:dyDescent="0.4">
      <c r="B59" s="98"/>
      <c r="C59" s="223"/>
      <c r="D59" s="224"/>
      <c r="E59" s="225"/>
      <c r="F59" s="136"/>
      <c r="G59" s="99">
        <f>C57</f>
        <v>0</v>
      </c>
      <c r="H59" s="235"/>
      <c r="I59" s="211"/>
      <c r="J59" s="212"/>
      <c r="K59" s="212"/>
      <c r="L59" s="213"/>
      <c r="M59" s="201"/>
      <c r="N59" s="202"/>
      <c r="O59" s="203"/>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4">
      <c r="B60" s="100"/>
      <c r="C60" s="217"/>
      <c r="D60" s="218"/>
      <c r="E60" s="219"/>
      <c r="F60" s="95"/>
      <c r="G60" s="97"/>
      <c r="H60" s="229"/>
      <c r="I60" s="205"/>
      <c r="J60" s="206"/>
      <c r="K60" s="206"/>
      <c r="L60" s="207"/>
      <c r="M60" s="195"/>
      <c r="N60" s="196"/>
      <c r="O60" s="197"/>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4"/>
      <c r="BA60" s="192"/>
      <c r="BB60" s="191"/>
      <c r="BC60" s="192"/>
      <c r="BD60" s="236"/>
      <c r="BE60" s="237"/>
      <c r="BF60" s="237"/>
      <c r="BG60" s="237"/>
      <c r="BH60" s="238"/>
    </row>
    <row r="61" spans="2:60" ht="20.25" customHeight="1" x14ac:dyDescent="0.4">
      <c r="B61" s="96">
        <f>B58+1</f>
        <v>14</v>
      </c>
      <c r="C61" s="220"/>
      <c r="D61" s="221"/>
      <c r="E61" s="222"/>
      <c r="F61" s="95">
        <f>C60</f>
        <v>0</v>
      </c>
      <c r="G61" s="97"/>
      <c r="H61" s="230"/>
      <c r="I61" s="208"/>
      <c r="J61" s="209"/>
      <c r="K61" s="209"/>
      <c r="L61" s="210"/>
      <c r="M61" s="198"/>
      <c r="N61" s="199"/>
      <c r="O61" s="200"/>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5">
        <f>IF($BC$3="４週",SUM(U61:AV61),IF($BC$3="暦月",SUM(U61:AY61),""))</f>
        <v>0</v>
      </c>
      <c r="BA61" s="246"/>
      <c r="BB61" s="247">
        <f>IF($BC$3="４週",AZ61/4,IF($BC$3="暦月",(AZ61/($BC$8/7)),""))</f>
        <v>0</v>
      </c>
      <c r="BC61" s="246"/>
      <c r="BD61" s="239"/>
      <c r="BE61" s="240"/>
      <c r="BF61" s="240"/>
      <c r="BG61" s="240"/>
      <c r="BH61" s="241"/>
    </row>
    <row r="62" spans="2:60" ht="20.25" customHeight="1" x14ac:dyDescent="0.4">
      <c r="B62" s="98"/>
      <c r="C62" s="223"/>
      <c r="D62" s="224"/>
      <c r="E62" s="225"/>
      <c r="F62" s="136"/>
      <c r="G62" s="99">
        <f>C60</f>
        <v>0</v>
      </c>
      <c r="H62" s="235"/>
      <c r="I62" s="211"/>
      <c r="J62" s="212"/>
      <c r="K62" s="212"/>
      <c r="L62" s="213"/>
      <c r="M62" s="201"/>
      <c r="N62" s="202"/>
      <c r="O62" s="203"/>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4">
      <c r="B63" s="100"/>
      <c r="C63" s="217"/>
      <c r="D63" s="218"/>
      <c r="E63" s="219"/>
      <c r="F63" s="95"/>
      <c r="G63" s="97"/>
      <c r="H63" s="229"/>
      <c r="I63" s="205"/>
      <c r="J63" s="206"/>
      <c r="K63" s="206"/>
      <c r="L63" s="207"/>
      <c r="M63" s="195"/>
      <c r="N63" s="196"/>
      <c r="O63" s="197"/>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4"/>
      <c r="BA63" s="192"/>
      <c r="BB63" s="191"/>
      <c r="BC63" s="192"/>
      <c r="BD63" s="236"/>
      <c r="BE63" s="237"/>
      <c r="BF63" s="237"/>
      <c r="BG63" s="237"/>
      <c r="BH63" s="238"/>
    </row>
    <row r="64" spans="2:60" ht="20.25" customHeight="1" x14ac:dyDescent="0.4">
      <c r="B64" s="96">
        <f>B61+1</f>
        <v>15</v>
      </c>
      <c r="C64" s="220"/>
      <c r="D64" s="221"/>
      <c r="E64" s="222"/>
      <c r="F64" s="95">
        <f>C63</f>
        <v>0</v>
      </c>
      <c r="G64" s="97"/>
      <c r="H64" s="230"/>
      <c r="I64" s="208"/>
      <c r="J64" s="209"/>
      <c r="K64" s="209"/>
      <c r="L64" s="210"/>
      <c r="M64" s="198"/>
      <c r="N64" s="199"/>
      <c r="O64" s="200"/>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5">
        <f>IF($BC$3="４週",SUM(U64:AV64),IF($BC$3="暦月",SUM(U64:AY64),""))</f>
        <v>0</v>
      </c>
      <c r="BA64" s="246"/>
      <c r="BB64" s="247">
        <f>IF($BC$3="４週",AZ64/4,IF($BC$3="暦月",(AZ64/($BC$8/7)),""))</f>
        <v>0</v>
      </c>
      <c r="BC64" s="246"/>
      <c r="BD64" s="239"/>
      <c r="BE64" s="240"/>
      <c r="BF64" s="240"/>
      <c r="BG64" s="240"/>
      <c r="BH64" s="241"/>
    </row>
    <row r="65" spans="2:60" ht="20.25" customHeight="1" x14ac:dyDescent="0.4">
      <c r="B65" s="98"/>
      <c r="C65" s="223"/>
      <c r="D65" s="224"/>
      <c r="E65" s="225"/>
      <c r="F65" s="136"/>
      <c r="G65" s="99">
        <f>C63</f>
        <v>0</v>
      </c>
      <c r="H65" s="235"/>
      <c r="I65" s="211"/>
      <c r="J65" s="212"/>
      <c r="K65" s="212"/>
      <c r="L65" s="213"/>
      <c r="M65" s="201"/>
      <c r="N65" s="202"/>
      <c r="O65" s="203"/>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4">
      <c r="B66" s="100"/>
      <c r="C66" s="217"/>
      <c r="D66" s="218"/>
      <c r="E66" s="219"/>
      <c r="F66" s="95"/>
      <c r="G66" s="97"/>
      <c r="H66" s="229"/>
      <c r="I66" s="205"/>
      <c r="J66" s="206"/>
      <c r="K66" s="206"/>
      <c r="L66" s="207"/>
      <c r="M66" s="195"/>
      <c r="N66" s="196"/>
      <c r="O66" s="197"/>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4"/>
      <c r="BA66" s="192"/>
      <c r="BB66" s="191"/>
      <c r="BC66" s="192"/>
      <c r="BD66" s="236"/>
      <c r="BE66" s="237"/>
      <c r="BF66" s="237"/>
      <c r="BG66" s="237"/>
      <c r="BH66" s="238"/>
    </row>
    <row r="67" spans="2:60" ht="20.25" customHeight="1" x14ac:dyDescent="0.4">
      <c r="B67" s="96">
        <f>B64+1</f>
        <v>16</v>
      </c>
      <c r="C67" s="220"/>
      <c r="D67" s="221"/>
      <c r="E67" s="222"/>
      <c r="F67" s="95">
        <f>C66</f>
        <v>0</v>
      </c>
      <c r="G67" s="97"/>
      <c r="H67" s="230"/>
      <c r="I67" s="208"/>
      <c r="J67" s="209"/>
      <c r="K67" s="209"/>
      <c r="L67" s="210"/>
      <c r="M67" s="198"/>
      <c r="N67" s="199"/>
      <c r="O67" s="200"/>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5">
        <f>IF($BC$3="４週",SUM(U67:AV67),IF($BC$3="暦月",SUM(U67:AY67),""))</f>
        <v>0</v>
      </c>
      <c r="BA67" s="246"/>
      <c r="BB67" s="247">
        <f>IF($BC$3="４週",AZ67/4,IF($BC$3="暦月",(AZ67/($BC$8/7)),""))</f>
        <v>0</v>
      </c>
      <c r="BC67" s="246"/>
      <c r="BD67" s="239"/>
      <c r="BE67" s="240"/>
      <c r="BF67" s="240"/>
      <c r="BG67" s="240"/>
      <c r="BH67" s="241"/>
    </row>
    <row r="68" spans="2:60" ht="20.25" customHeight="1" thickBot="1" x14ac:dyDescent="0.45">
      <c r="B68" s="96"/>
      <c r="C68" s="226"/>
      <c r="D68" s="227"/>
      <c r="E68" s="228"/>
      <c r="F68" s="138"/>
      <c r="G68" s="102">
        <f>C66</f>
        <v>0</v>
      </c>
      <c r="H68" s="231"/>
      <c r="I68" s="214"/>
      <c r="J68" s="215"/>
      <c r="K68" s="215"/>
      <c r="L68" s="216"/>
      <c r="M68" s="232"/>
      <c r="N68" s="233"/>
      <c r="O68" s="234"/>
      <c r="P68" s="54" t="s">
        <v>73</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8">
        <f>IF($BC$3="４週",SUM(U68:AV68),IF($BC$3="暦月",SUM(U68:AY68),""))</f>
        <v>0</v>
      </c>
      <c r="BA68" s="249"/>
      <c r="BB68" s="250">
        <f>IF($BC$3="４週",AZ68/4,IF($BC$3="暦月",(AZ68/($BC$8/7)),""))</f>
        <v>0</v>
      </c>
      <c r="BC68" s="249"/>
      <c r="BD68" s="239"/>
      <c r="BE68" s="240"/>
      <c r="BF68" s="240"/>
      <c r="BG68" s="240"/>
      <c r="BH68" s="241"/>
    </row>
    <row r="69" spans="2:60" ht="20.25" customHeight="1" x14ac:dyDescent="0.4">
      <c r="B69" s="277" t="s">
        <v>228</v>
      </c>
      <c r="C69" s="278"/>
      <c r="D69" s="278"/>
      <c r="E69" s="278"/>
      <c r="F69" s="278"/>
      <c r="G69" s="278"/>
      <c r="H69" s="278"/>
      <c r="I69" s="278"/>
      <c r="J69" s="278"/>
      <c r="K69" s="278"/>
      <c r="L69" s="278"/>
      <c r="M69" s="278"/>
      <c r="N69" s="278"/>
      <c r="O69" s="278"/>
      <c r="P69" s="278"/>
      <c r="Q69" s="278"/>
      <c r="R69" s="278"/>
      <c r="S69" s="278"/>
      <c r="T69" s="279"/>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59"/>
      <c r="BA69" s="260"/>
      <c r="BB69" s="265"/>
      <c r="BC69" s="266"/>
      <c r="BD69" s="266"/>
      <c r="BE69" s="266"/>
      <c r="BF69" s="266"/>
      <c r="BG69" s="266"/>
      <c r="BH69" s="267"/>
    </row>
    <row r="70" spans="2:60" ht="20.25" customHeight="1" x14ac:dyDescent="0.4">
      <c r="B70" s="280" t="s">
        <v>229</v>
      </c>
      <c r="C70" s="281"/>
      <c r="D70" s="281"/>
      <c r="E70" s="281"/>
      <c r="F70" s="281"/>
      <c r="G70" s="281"/>
      <c r="H70" s="281"/>
      <c r="I70" s="281"/>
      <c r="J70" s="281"/>
      <c r="K70" s="281"/>
      <c r="L70" s="281"/>
      <c r="M70" s="281"/>
      <c r="N70" s="281"/>
      <c r="O70" s="281"/>
      <c r="P70" s="281"/>
      <c r="Q70" s="281"/>
      <c r="R70" s="281"/>
      <c r="S70" s="281"/>
      <c r="T70" s="282"/>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61"/>
      <c r="BA70" s="262"/>
      <c r="BB70" s="268"/>
      <c r="BC70" s="269"/>
      <c r="BD70" s="269"/>
      <c r="BE70" s="269"/>
      <c r="BF70" s="269"/>
      <c r="BG70" s="269"/>
      <c r="BH70" s="270"/>
    </row>
    <row r="71" spans="2:60" ht="20.25" customHeight="1" x14ac:dyDescent="0.4">
      <c r="B71" s="280" t="s">
        <v>230</v>
      </c>
      <c r="C71" s="281"/>
      <c r="D71" s="281"/>
      <c r="E71" s="281"/>
      <c r="F71" s="281"/>
      <c r="G71" s="281"/>
      <c r="H71" s="281"/>
      <c r="I71" s="281"/>
      <c r="J71" s="281"/>
      <c r="K71" s="281"/>
      <c r="L71" s="281"/>
      <c r="M71" s="281"/>
      <c r="N71" s="281"/>
      <c r="O71" s="281"/>
      <c r="P71" s="281"/>
      <c r="Q71" s="281"/>
      <c r="R71" s="281"/>
      <c r="S71" s="281"/>
      <c r="T71" s="282"/>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63"/>
      <c r="BA71" s="264"/>
      <c r="BB71" s="268"/>
      <c r="BC71" s="269"/>
      <c r="BD71" s="269"/>
      <c r="BE71" s="269"/>
      <c r="BF71" s="269"/>
      <c r="BG71" s="269"/>
      <c r="BH71" s="270"/>
    </row>
    <row r="72" spans="2:60" ht="20.25" customHeight="1" x14ac:dyDescent="0.4">
      <c r="B72" s="344" t="s">
        <v>231</v>
      </c>
      <c r="C72" s="281"/>
      <c r="D72" s="281"/>
      <c r="E72" s="281"/>
      <c r="F72" s="281"/>
      <c r="G72" s="281"/>
      <c r="H72" s="281"/>
      <c r="I72" s="281"/>
      <c r="J72" s="281"/>
      <c r="K72" s="281"/>
      <c r="L72" s="281"/>
      <c r="M72" s="281"/>
      <c r="N72" s="281"/>
      <c r="O72" s="281"/>
      <c r="P72" s="281"/>
      <c r="Q72" s="281"/>
      <c r="R72" s="281"/>
      <c r="S72" s="281"/>
      <c r="T72" s="282"/>
      <c r="U72" s="180" t="str">
        <f t="shared" ref="U72:AY72" si="1">IF(SUMIF($F$21:$F$68,"介護従業者",U21:U68)=0,"",SUMIF($F$21:$F$68,"介護従業者",U21:U68))</f>
        <v/>
      </c>
      <c r="V72" s="181" t="str">
        <f t="shared" si="1"/>
        <v/>
      </c>
      <c r="W72" s="181" t="str">
        <f t="shared" si="1"/>
        <v/>
      </c>
      <c r="X72" s="181" t="str">
        <f t="shared" si="1"/>
        <v/>
      </c>
      <c r="Y72" s="181" t="str">
        <f t="shared" si="1"/>
        <v/>
      </c>
      <c r="Z72" s="181" t="str">
        <f t="shared" si="1"/>
        <v/>
      </c>
      <c r="AA72" s="182" t="str">
        <f t="shared" si="1"/>
        <v/>
      </c>
      <c r="AB72" s="180" t="str">
        <f t="shared" si="1"/>
        <v/>
      </c>
      <c r="AC72" s="181" t="str">
        <f t="shared" si="1"/>
        <v/>
      </c>
      <c r="AD72" s="181" t="str">
        <f t="shared" si="1"/>
        <v/>
      </c>
      <c r="AE72" s="181" t="str">
        <f t="shared" si="1"/>
        <v/>
      </c>
      <c r="AF72" s="181" t="str">
        <f t="shared" si="1"/>
        <v/>
      </c>
      <c r="AG72" s="181" t="str">
        <f t="shared" si="1"/>
        <v/>
      </c>
      <c r="AH72" s="182" t="str">
        <f t="shared" si="1"/>
        <v/>
      </c>
      <c r="AI72" s="180" t="str">
        <f t="shared" si="1"/>
        <v/>
      </c>
      <c r="AJ72" s="181" t="str">
        <f t="shared" si="1"/>
        <v/>
      </c>
      <c r="AK72" s="181" t="str">
        <f t="shared" si="1"/>
        <v/>
      </c>
      <c r="AL72" s="181" t="str">
        <f t="shared" si="1"/>
        <v/>
      </c>
      <c r="AM72" s="181" t="str">
        <f t="shared" si="1"/>
        <v/>
      </c>
      <c r="AN72" s="181" t="str">
        <f t="shared" si="1"/>
        <v/>
      </c>
      <c r="AO72" s="182" t="str">
        <f t="shared" si="1"/>
        <v/>
      </c>
      <c r="AP72" s="180" t="str">
        <f t="shared" si="1"/>
        <v/>
      </c>
      <c r="AQ72" s="181" t="str">
        <f t="shared" si="1"/>
        <v/>
      </c>
      <c r="AR72" s="181" t="str">
        <f t="shared" si="1"/>
        <v/>
      </c>
      <c r="AS72" s="181" t="str">
        <f t="shared" si="1"/>
        <v/>
      </c>
      <c r="AT72" s="181" t="str">
        <f t="shared" si="1"/>
        <v/>
      </c>
      <c r="AU72" s="181" t="str">
        <f t="shared" si="1"/>
        <v/>
      </c>
      <c r="AV72" s="182" t="str">
        <f t="shared" si="1"/>
        <v/>
      </c>
      <c r="AW72" s="180" t="str">
        <f t="shared" si="1"/>
        <v/>
      </c>
      <c r="AX72" s="181" t="str">
        <f t="shared" si="1"/>
        <v/>
      </c>
      <c r="AY72" s="181" t="str">
        <f t="shared" si="1"/>
        <v/>
      </c>
      <c r="AZ72" s="283">
        <f>IF($BC$3="４週",SUM(U72:AV72),IF($BC$3="暦月",SUM(U72:AY72),""))</f>
        <v>0</v>
      </c>
      <c r="BA72" s="284"/>
      <c r="BB72" s="268"/>
      <c r="BC72" s="269"/>
      <c r="BD72" s="269"/>
      <c r="BE72" s="269"/>
      <c r="BF72" s="269"/>
      <c r="BG72" s="269"/>
      <c r="BH72" s="270"/>
    </row>
    <row r="73" spans="2:60" ht="20.25" customHeight="1" thickBot="1" x14ac:dyDescent="0.45">
      <c r="B73" s="345" t="s">
        <v>232</v>
      </c>
      <c r="C73" s="275"/>
      <c r="D73" s="275"/>
      <c r="E73" s="275"/>
      <c r="F73" s="275"/>
      <c r="G73" s="275"/>
      <c r="H73" s="275"/>
      <c r="I73" s="275"/>
      <c r="J73" s="275"/>
      <c r="K73" s="275"/>
      <c r="L73" s="275"/>
      <c r="M73" s="275"/>
      <c r="N73" s="275"/>
      <c r="O73" s="275"/>
      <c r="P73" s="275"/>
      <c r="Q73" s="275"/>
      <c r="R73" s="275"/>
      <c r="S73" s="275"/>
      <c r="T73" s="276"/>
      <c r="U73" s="183" t="str">
        <f t="shared" ref="U73:AY73" si="2">IF(SUMIF($G$21:$G$68,"介護従業者",U21:U68)=0,"",SUMIF($G$21:$G$68,"介護従業者",U21:U68))</f>
        <v/>
      </c>
      <c r="V73" s="184" t="str">
        <f t="shared" si="2"/>
        <v/>
      </c>
      <c r="W73" s="184" t="str">
        <f t="shared" si="2"/>
        <v/>
      </c>
      <c r="X73" s="184" t="str">
        <f t="shared" si="2"/>
        <v/>
      </c>
      <c r="Y73" s="184" t="str">
        <f t="shared" si="2"/>
        <v/>
      </c>
      <c r="Z73" s="184" t="str">
        <f t="shared" si="2"/>
        <v/>
      </c>
      <c r="AA73" s="185" t="str">
        <f t="shared" si="2"/>
        <v/>
      </c>
      <c r="AB73" s="186" t="str">
        <f t="shared" si="2"/>
        <v/>
      </c>
      <c r="AC73" s="184" t="str">
        <f t="shared" si="2"/>
        <v/>
      </c>
      <c r="AD73" s="184" t="str">
        <f t="shared" si="2"/>
        <v/>
      </c>
      <c r="AE73" s="184" t="str">
        <f t="shared" si="2"/>
        <v/>
      </c>
      <c r="AF73" s="184" t="str">
        <f t="shared" si="2"/>
        <v/>
      </c>
      <c r="AG73" s="184" t="str">
        <f t="shared" si="2"/>
        <v/>
      </c>
      <c r="AH73" s="185" t="str">
        <f t="shared" si="2"/>
        <v/>
      </c>
      <c r="AI73" s="186" t="str">
        <f t="shared" si="2"/>
        <v/>
      </c>
      <c r="AJ73" s="184" t="str">
        <f t="shared" si="2"/>
        <v/>
      </c>
      <c r="AK73" s="184" t="str">
        <f t="shared" si="2"/>
        <v/>
      </c>
      <c r="AL73" s="184" t="str">
        <f t="shared" si="2"/>
        <v/>
      </c>
      <c r="AM73" s="184" t="str">
        <f t="shared" si="2"/>
        <v/>
      </c>
      <c r="AN73" s="184" t="str">
        <f t="shared" si="2"/>
        <v/>
      </c>
      <c r="AO73" s="185" t="str">
        <f t="shared" si="2"/>
        <v/>
      </c>
      <c r="AP73" s="186" t="str">
        <f t="shared" si="2"/>
        <v/>
      </c>
      <c r="AQ73" s="184" t="str">
        <f t="shared" si="2"/>
        <v/>
      </c>
      <c r="AR73" s="184" t="str">
        <f t="shared" si="2"/>
        <v/>
      </c>
      <c r="AS73" s="184" t="str">
        <f t="shared" si="2"/>
        <v/>
      </c>
      <c r="AT73" s="184" t="str">
        <f t="shared" si="2"/>
        <v/>
      </c>
      <c r="AU73" s="184" t="str">
        <f t="shared" si="2"/>
        <v/>
      </c>
      <c r="AV73" s="185" t="str">
        <f t="shared" si="2"/>
        <v/>
      </c>
      <c r="AW73" s="186" t="str">
        <f t="shared" si="2"/>
        <v/>
      </c>
      <c r="AX73" s="184" t="str">
        <f t="shared" si="2"/>
        <v/>
      </c>
      <c r="AY73" s="187" t="str">
        <f t="shared" si="2"/>
        <v/>
      </c>
      <c r="AZ73" s="257">
        <f>IF($BC$3="４週",SUM(U73:AV73),IF($BC$3="暦月",SUM(U73:AY73),""))</f>
        <v>0</v>
      </c>
      <c r="BA73" s="258"/>
      <c r="BB73" s="271"/>
      <c r="BC73" s="272"/>
      <c r="BD73" s="272"/>
      <c r="BE73" s="272"/>
      <c r="BF73" s="272"/>
      <c r="BG73" s="272"/>
      <c r="BH73" s="273"/>
    </row>
    <row r="74" spans="2:60" s="25" customFormat="1" ht="20.25" customHeight="1" x14ac:dyDescent="0.4">
      <c r="C74" s="13"/>
      <c r="D74" s="13"/>
      <c r="E74" s="13"/>
      <c r="F74" s="13"/>
      <c r="G74" s="13"/>
      <c r="BH74" s="43"/>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3:57" x14ac:dyDescent="0.4">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11"/>
      <c r="D130" s="11"/>
      <c r="E130" s="11"/>
      <c r="F130" s="11"/>
      <c r="G130" s="11"/>
      <c r="H130" s="11"/>
      <c r="I130" s="3"/>
      <c r="J130" s="3"/>
    </row>
    <row r="131" spans="3:57" x14ac:dyDescent="0.4">
      <c r="C131" s="11"/>
      <c r="D131" s="11"/>
      <c r="E131" s="11"/>
      <c r="F131" s="11"/>
      <c r="G131" s="11"/>
      <c r="H131" s="11"/>
      <c r="I131" s="3"/>
      <c r="J131" s="3"/>
    </row>
    <row r="132" spans="3:57" x14ac:dyDescent="0.4">
      <c r="C132" s="3"/>
      <c r="D132" s="3"/>
      <c r="E132" s="3"/>
      <c r="F132" s="3"/>
      <c r="G132" s="3"/>
      <c r="H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Y23">
    <cfRule type="expression" dxfId="32" priority="152">
      <formula>OR(U$69=$B22,U$70=$B22)</formula>
    </cfRule>
  </conditionalFormatting>
  <conditionalFormatting sqref="U26:AY26">
    <cfRule type="expression" dxfId="31" priority="142">
      <formula>OR(U$69=$B25,U$70=$B25)</formula>
    </cfRule>
  </conditionalFormatting>
  <conditionalFormatting sqref="U29:AY29">
    <cfRule type="expression" dxfId="30" priority="132">
      <formula>OR(U$69=$B28,U$70=$B28)</formula>
    </cfRule>
  </conditionalFormatting>
  <conditionalFormatting sqref="U32:AY32">
    <cfRule type="expression" dxfId="29" priority="122">
      <formula>OR(U$69=$B31,U$70=$B31)</formula>
    </cfRule>
  </conditionalFormatting>
  <conditionalFormatting sqref="U35:AY35">
    <cfRule type="expression" dxfId="28" priority="112">
      <formula>OR(U$69=$B34,U$70=$B34)</formula>
    </cfRule>
  </conditionalFormatting>
  <conditionalFormatting sqref="U38:AY38">
    <cfRule type="expression" dxfId="27" priority="102">
      <formula>OR(U$69=$B37,U$70=$B37)</formula>
    </cfRule>
  </conditionalFormatting>
  <conditionalFormatting sqref="U41:AY41">
    <cfRule type="expression" dxfId="26" priority="92">
      <formula>OR(U$69=$B40,U$70=$B40)</formula>
    </cfRule>
  </conditionalFormatting>
  <conditionalFormatting sqref="U44:AY44">
    <cfRule type="expression" dxfId="25" priority="82">
      <formula>OR(U$69=$B43,U$70=$B43)</formula>
    </cfRule>
  </conditionalFormatting>
  <conditionalFormatting sqref="U47:AY47">
    <cfRule type="expression" dxfId="24" priority="72">
      <formula>OR(U$69=$B46,U$70=$B46)</formula>
    </cfRule>
  </conditionalFormatting>
  <conditionalFormatting sqref="U50:AY50">
    <cfRule type="expression" dxfId="23" priority="62">
      <formula>OR(U$69=$B49,U$70=$B49)</formula>
    </cfRule>
  </conditionalFormatting>
  <conditionalFormatting sqref="U53:AY53">
    <cfRule type="expression" dxfId="22" priority="52">
      <formula>OR(U$69=$B52,U$70=$B52)</formula>
    </cfRule>
  </conditionalFormatting>
  <conditionalFormatting sqref="U56:AY56">
    <cfRule type="expression" dxfId="21" priority="42">
      <formula>OR(U$69=$B55,U$70=$B55)</formula>
    </cfRule>
  </conditionalFormatting>
  <conditionalFormatting sqref="U59:AY59">
    <cfRule type="expression" dxfId="20" priority="32">
      <formula>OR(U$69=$B58,U$70=$B58)</formula>
    </cfRule>
  </conditionalFormatting>
  <conditionalFormatting sqref="U62:AY62">
    <cfRule type="expression" dxfId="19" priority="22">
      <formula>OR(U$69=$B61,U$70=$B61)</formula>
    </cfRule>
  </conditionalFormatting>
  <conditionalFormatting sqref="U65:AY65">
    <cfRule type="expression" dxfId="18" priority="12">
      <formula>OR(U$69=$B64,U$70=$B64)</formula>
    </cfRule>
  </conditionalFormatting>
  <conditionalFormatting sqref="U68:AY68">
    <cfRule type="expression" dxfId="17" priority="2">
      <formula>OR(U$69=$B67,U$70=$B67)</formula>
    </cfRule>
  </conditionalFormatting>
  <conditionalFormatting sqref="U69:BA73">
    <cfRule type="expression" dxfId="16" priority="255">
      <formula>INDIRECT(ADDRESS(ROW(),COLUMN()))=TRUNC(INDIRECT(ADDRESS(ROW(),COLUMN())))</formula>
    </cfRule>
  </conditionalFormatting>
  <conditionalFormatting sqref="U22:BC23">
    <cfRule type="expression" dxfId="15" priority="151">
      <formula>INDIRECT(ADDRESS(ROW(),COLUMN()))=TRUNC(INDIRECT(ADDRESS(ROW(),COLUMN())))</formula>
    </cfRule>
  </conditionalFormatting>
  <conditionalFormatting sqref="U25:BC26">
    <cfRule type="expression" dxfId="14" priority="141">
      <formula>INDIRECT(ADDRESS(ROW(),COLUMN()))=TRUNC(INDIRECT(ADDRESS(ROW(),COLUMN())))</formula>
    </cfRule>
  </conditionalFormatting>
  <conditionalFormatting sqref="U28:BC29">
    <cfRule type="expression" dxfId="13" priority="131">
      <formula>INDIRECT(ADDRESS(ROW(),COLUMN()))=TRUNC(INDIRECT(ADDRESS(ROW(),COLUMN())))</formula>
    </cfRule>
  </conditionalFormatting>
  <conditionalFormatting sqref="U31:BC32">
    <cfRule type="expression" dxfId="12" priority="121">
      <formula>INDIRECT(ADDRESS(ROW(),COLUMN()))=TRUNC(INDIRECT(ADDRESS(ROW(),COLUMN())))</formula>
    </cfRule>
  </conditionalFormatting>
  <conditionalFormatting sqref="U34:BC35">
    <cfRule type="expression" dxfId="11" priority="111">
      <formula>INDIRECT(ADDRESS(ROW(),COLUMN()))=TRUNC(INDIRECT(ADDRESS(ROW(),COLUMN())))</formula>
    </cfRule>
  </conditionalFormatting>
  <conditionalFormatting sqref="U37:BC38">
    <cfRule type="expression" dxfId="10" priority="101">
      <formula>INDIRECT(ADDRESS(ROW(),COLUMN()))=TRUNC(INDIRECT(ADDRESS(ROW(),COLUMN())))</formula>
    </cfRule>
  </conditionalFormatting>
  <conditionalFormatting sqref="U40:BC41">
    <cfRule type="expression" dxfId="9" priority="91">
      <formula>INDIRECT(ADDRESS(ROW(),COLUMN()))=TRUNC(INDIRECT(ADDRESS(ROW(),COLUMN())))</formula>
    </cfRule>
  </conditionalFormatting>
  <conditionalFormatting sqref="U43:BC44">
    <cfRule type="expression" dxfId="8" priority="81">
      <formula>INDIRECT(ADDRESS(ROW(),COLUMN()))=TRUNC(INDIRECT(ADDRESS(ROW(),COLUMN())))</formula>
    </cfRule>
  </conditionalFormatting>
  <conditionalFormatting sqref="U46:BC47">
    <cfRule type="expression" dxfId="7" priority="71">
      <formula>INDIRECT(ADDRESS(ROW(),COLUMN()))=TRUNC(INDIRECT(ADDRESS(ROW(),COLUMN())))</formula>
    </cfRule>
  </conditionalFormatting>
  <conditionalFormatting sqref="U49:BC50">
    <cfRule type="expression" dxfId="6" priority="61">
      <formula>INDIRECT(ADDRESS(ROW(),COLUMN()))=TRUNC(INDIRECT(ADDRESS(ROW(),COLUMN())))</formula>
    </cfRule>
  </conditionalFormatting>
  <conditionalFormatting sqref="U52:BC53">
    <cfRule type="expression" dxfId="5" priority="51">
      <formula>INDIRECT(ADDRESS(ROW(),COLUMN()))=TRUNC(INDIRECT(ADDRESS(ROW(),COLUMN())))</formula>
    </cfRule>
  </conditionalFormatting>
  <conditionalFormatting sqref="U55:BC56">
    <cfRule type="expression" dxfId="4" priority="41">
      <formula>INDIRECT(ADDRESS(ROW(),COLUMN()))=TRUNC(INDIRECT(ADDRESS(ROW(),COLUMN())))</formula>
    </cfRule>
  </conditionalFormatting>
  <conditionalFormatting sqref="U58:BC59">
    <cfRule type="expression" dxfId="3" priority="31">
      <formula>INDIRECT(ADDRESS(ROW(),COLUMN()))=TRUNC(INDIRECT(ADDRESS(ROW(),COLUMN())))</formula>
    </cfRule>
  </conditionalFormatting>
  <conditionalFormatting sqref="U61:BC62">
    <cfRule type="expression" dxfId="2" priority="21">
      <formula>INDIRECT(ADDRESS(ROW(),COLUMN()))=TRUNC(INDIRECT(ADDRESS(ROW(),COLUMN())))</formula>
    </cfRule>
  </conditionalFormatting>
  <conditionalFormatting sqref="U64:BC65">
    <cfRule type="expression" dxfId="1" priority="11">
      <formula>INDIRECT(ADDRESS(ROW(),COLUMN()))=TRUNC(INDIRECT(ADDRESS(ROW(),COLUMN())))</formula>
    </cfRule>
  </conditionalFormatting>
  <conditionalFormatting sqref="U67:BC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32</v>
      </c>
    </row>
    <row r="2" spans="2:28" x14ac:dyDescent="0.4">
      <c r="B2" s="114" t="s">
        <v>33</v>
      </c>
      <c r="F2" s="115"/>
      <c r="J2" s="116"/>
    </row>
    <row r="3" spans="2:28" x14ac:dyDescent="0.4">
      <c r="B3" s="115" t="s">
        <v>139</v>
      </c>
      <c r="F3" s="116" t="s">
        <v>140</v>
      </c>
      <c r="J3" s="116"/>
    </row>
    <row r="4" spans="2:28" x14ac:dyDescent="0.4">
      <c r="B4" s="114"/>
      <c r="F4" s="343" t="s">
        <v>34</v>
      </c>
      <c r="G4" s="343"/>
      <c r="H4" s="343"/>
      <c r="I4" s="343"/>
      <c r="J4" s="343"/>
      <c r="K4" s="343"/>
      <c r="L4" s="343"/>
      <c r="N4" s="343" t="s">
        <v>65</v>
      </c>
      <c r="O4" s="343"/>
      <c r="P4" s="343"/>
      <c r="R4" s="343" t="s">
        <v>64</v>
      </c>
      <c r="S4" s="343"/>
      <c r="T4" s="343"/>
      <c r="U4" s="343"/>
      <c r="V4" s="343"/>
      <c r="W4" s="343"/>
      <c r="X4" s="343"/>
      <c r="Z4" s="129" t="s">
        <v>74</v>
      </c>
      <c r="AB4" s="343" t="s">
        <v>171</v>
      </c>
    </row>
    <row r="5" spans="2:28" x14ac:dyDescent="0.4">
      <c r="B5" s="112" t="s">
        <v>20</v>
      </c>
      <c r="C5" s="112" t="s">
        <v>4</v>
      </c>
      <c r="F5" s="112" t="s">
        <v>167</v>
      </c>
      <c r="G5" s="112"/>
      <c r="H5" s="112" t="s">
        <v>168</v>
      </c>
      <c r="J5" s="112" t="s">
        <v>35</v>
      </c>
      <c r="L5" s="112" t="s">
        <v>34</v>
      </c>
      <c r="N5" s="112" t="s">
        <v>169</v>
      </c>
      <c r="P5" s="112" t="s">
        <v>170</v>
      </c>
      <c r="R5" s="112" t="s">
        <v>169</v>
      </c>
      <c r="T5" s="112" t="s">
        <v>170</v>
      </c>
      <c r="V5" s="112" t="s">
        <v>35</v>
      </c>
      <c r="X5" s="112" t="s">
        <v>34</v>
      </c>
      <c r="Z5" s="130" t="s">
        <v>75</v>
      </c>
      <c r="AB5" s="343"/>
    </row>
    <row r="6" spans="2:28" x14ac:dyDescent="0.4">
      <c r="B6" s="117">
        <v>1</v>
      </c>
      <c r="C6" s="118" t="s">
        <v>38</v>
      </c>
      <c r="D6" s="132" t="str">
        <f>C6</f>
        <v>a</v>
      </c>
      <c r="E6" s="117" t="s">
        <v>16</v>
      </c>
      <c r="F6" s="119"/>
      <c r="G6" s="117" t="s">
        <v>17</v>
      </c>
      <c r="H6" s="119"/>
      <c r="I6" s="120" t="s">
        <v>37</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37</v>
      </c>
      <c r="V6" s="119">
        <v>0</v>
      </c>
      <c r="W6" s="113" t="s">
        <v>2</v>
      </c>
      <c r="X6" s="124" t="str">
        <f>IF(R6="","",IF((T6+IF(R6&gt;T6,1,0)-R6-V6)*24=0,"",(T6+IF(R6&gt;T6,1,0)-R6-V6)*24))</f>
        <v/>
      </c>
      <c r="Z6" s="124" t="str">
        <f>IF(X6="",L6,IF(OR(L6-X6=0,L6-X6&lt;0),"-",L6-X6))</f>
        <v/>
      </c>
      <c r="AB6" s="131"/>
    </row>
    <row r="7" spans="2:28" x14ac:dyDescent="0.4">
      <c r="B7" s="117">
        <v>2</v>
      </c>
      <c r="C7" s="118" t="s">
        <v>39</v>
      </c>
      <c r="D7" s="132" t="str">
        <f t="shared" ref="D7:D38" si="2">C7</f>
        <v>b</v>
      </c>
      <c r="E7" s="117" t="s">
        <v>16</v>
      </c>
      <c r="F7" s="119"/>
      <c r="G7" s="117" t="s">
        <v>17</v>
      </c>
      <c r="H7" s="119"/>
      <c r="I7" s="120" t="s">
        <v>37</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37</v>
      </c>
      <c r="V7" s="119">
        <v>0</v>
      </c>
      <c r="W7" s="113" t="s">
        <v>2</v>
      </c>
      <c r="X7" s="124" t="str">
        <f>IF(R7="","",IF((T7+IF(R7&gt;T7,1,0)-R7-V7)*24=0,"",(T7+IF(R7&gt;T7,1,0)-R7-V7)*24))</f>
        <v/>
      </c>
      <c r="Z7" s="124" t="str">
        <f>IF(X7="",L7,IF(OR(L7-X7=0,L7-X7&lt;0),"-",L7-X7))</f>
        <v/>
      </c>
      <c r="AB7" s="131"/>
    </row>
    <row r="8" spans="2:28" x14ac:dyDescent="0.4">
      <c r="B8" s="117">
        <v>3</v>
      </c>
      <c r="C8" s="118" t="s">
        <v>40</v>
      </c>
      <c r="D8" s="132" t="str">
        <f t="shared" si="2"/>
        <v>c</v>
      </c>
      <c r="E8" s="117" t="s">
        <v>16</v>
      </c>
      <c r="F8" s="119"/>
      <c r="G8" s="117" t="s">
        <v>17</v>
      </c>
      <c r="H8" s="119"/>
      <c r="I8" s="120" t="s">
        <v>37</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37</v>
      </c>
      <c r="V8" s="119">
        <v>0</v>
      </c>
      <c r="W8" s="113" t="s">
        <v>2</v>
      </c>
      <c r="X8" s="124" t="str">
        <f>IF(R8="","",IF((T8+IF(R8&gt;T8,1,0)-R8-V8)*24=0,"",(T8+IF(R8&gt;T8,1,0)-R8-V8)*24))</f>
        <v/>
      </c>
      <c r="Z8" s="124" t="str">
        <f>IF(X8="",L8,IF(OR(L8-X8=0,L8-X8&lt;0),"-",L8-X8))</f>
        <v/>
      </c>
      <c r="AB8" s="131"/>
    </row>
    <row r="9" spans="2:28" x14ac:dyDescent="0.4">
      <c r="B9" s="117">
        <v>4</v>
      </c>
      <c r="C9" s="118" t="s">
        <v>41</v>
      </c>
      <c r="D9" s="132" t="str">
        <f t="shared" si="2"/>
        <v>d</v>
      </c>
      <c r="E9" s="117" t="s">
        <v>16</v>
      </c>
      <c r="F9" s="119"/>
      <c r="G9" s="117" t="s">
        <v>17</v>
      </c>
      <c r="H9" s="119"/>
      <c r="I9" s="120" t="s">
        <v>37</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37</v>
      </c>
      <c r="V9" s="119">
        <v>0</v>
      </c>
      <c r="W9" s="113" t="s">
        <v>2</v>
      </c>
      <c r="X9" s="124" t="str">
        <f>IF(R9="","",IF((T9+IF(R9&gt;T9,1,0)-R9-V9)*24=0,"",(T9+IF(R9&gt;T9,1,0)-R9-V9)*24))</f>
        <v/>
      </c>
      <c r="Z9" s="124" t="str">
        <f>IF(X9="",L9,IF(OR(L9-X9=0,L9-X9&lt;0),"-",L9-X9))</f>
        <v/>
      </c>
      <c r="AB9" s="131"/>
    </row>
    <row r="10" spans="2:28" x14ac:dyDescent="0.4">
      <c r="B10" s="117">
        <v>5</v>
      </c>
      <c r="C10" s="118" t="s">
        <v>42</v>
      </c>
      <c r="D10" s="132" t="str">
        <f t="shared" si="2"/>
        <v>e</v>
      </c>
      <c r="E10" s="117" t="s">
        <v>16</v>
      </c>
      <c r="F10" s="119"/>
      <c r="G10" s="117" t="s">
        <v>17</v>
      </c>
      <c r="H10" s="119"/>
      <c r="I10" s="120" t="s">
        <v>37</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37</v>
      </c>
      <c r="V10" s="119">
        <v>0</v>
      </c>
      <c r="W10" s="113" t="s">
        <v>2</v>
      </c>
      <c r="X10" s="124" t="str">
        <f t="shared" ref="X10:X22" si="6">IF(R10="","",IF((T10+IF(R10&gt;T10,1,0)-R10-V10)*24=0,"",(T10+IF(R10&gt;T10,1,0)-R10-V10)*24))</f>
        <v/>
      </c>
      <c r="Z10" s="124" t="str">
        <f t="shared" ref="Z10:Z22" si="7">IF(X10="",L10,IF(OR(L10-X10=0,L10-X10&lt;0),"-",L10-X10))</f>
        <v/>
      </c>
      <c r="AB10" s="131"/>
    </row>
    <row r="11" spans="2:28" x14ac:dyDescent="0.4">
      <c r="B11" s="117">
        <v>6</v>
      </c>
      <c r="C11" s="118" t="s">
        <v>43</v>
      </c>
      <c r="D11" s="132" t="str">
        <f t="shared" si="2"/>
        <v>f</v>
      </c>
      <c r="E11" s="117" t="s">
        <v>16</v>
      </c>
      <c r="F11" s="119"/>
      <c r="G11" s="117" t="s">
        <v>17</v>
      </c>
      <c r="H11" s="119"/>
      <c r="I11" s="120" t="s">
        <v>37</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37</v>
      </c>
      <c r="V11" s="119">
        <v>0</v>
      </c>
      <c r="W11" s="113" t="s">
        <v>2</v>
      </c>
      <c r="X11" s="124" t="str">
        <f t="shared" si="6"/>
        <v/>
      </c>
      <c r="Z11" s="124" t="str">
        <f t="shared" si="7"/>
        <v/>
      </c>
      <c r="AB11" s="131"/>
    </row>
    <row r="12" spans="2:28" x14ac:dyDescent="0.4">
      <c r="B12" s="117">
        <v>7</v>
      </c>
      <c r="C12" s="118" t="s">
        <v>44</v>
      </c>
      <c r="D12" s="132" t="str">
        <f t="shared" si="2"/>
        <v>g</v>
      </c>
      <c r="E12" s="117" t="s">
        <v>16</v>
      </c>
      <c r="F12" s="119"/>
      <c r="G12" s="117" t="s">
        <v>17</v>
      </c>
      <c r="H12" s="119"/>
      <c r="I12" s="120" t="s">
        <v>37</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37</v>
      </c>
      <c r="V12" s="119">
        <v>0</v>
      </c>
      <c r="W12" s="113" t="s">
        <v>2</v>
      </c>
      <c r="X12" s="124" t="str">
        <f t="shared" si="6"/>
        <v/>
      </c>
      <c r="Z12" s="124" t="str">
        <f t="shared" si="7"/>
        <v/>
      </c>
      <c r="AB12" s="131"/>
    </row>
    <row r="13" spans="2:28" x14ac:dyDescent="0.4">
      <c r="B13" s="117">
        <v>8</v>
      </c>
      <c r="C13" s="118" t="s">
        <v>45</v>
      </c>
      <c r="D13" s="132" t="str">
        <f t="shared" si="2"/>
        <v>h</v>
      </c>
      <c r="E13" s="117" t="s">
        <v>16</v>
      </c>
      <c r="F13" s="119"/>
      <c r="G13" s="117" t="s">
        <v>17</v>
      </c>
      <c r="H13" s="119"/>
      <c r="I13" s="120" t="s">
        <v>37</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37</v>
      </c>
      <c r="V13" s="119">
        <v>0</v>
      </c>
      <c r="W13" s="113" t="s">
        <v>2</v>
      </c>
      <c r="X13" s="124" t="str">
        <f t="shared" si="6"/>
        <v/>
      </c>
      <c r="Z13" s="124" t="str">
        <f t="shared" si="7"/>
        <v/>
      </c>
      <c r="AB13" s="131"/>
    </row>
    <row r="14" spans="2:28" x14ac:dyDescent="0.4">
      <c r="B14" s="117">
        <v>9</v>
      </c>
      <c r="C14" s="118" t="s">
        <v>46</v>
      </c>
      <c r="D14" s="132" t="str">
        <f t="shared" si="2"/>
        <v>i</v>
      </c>
      <c r="E14" s="117" t="s">
        <v>16</v>
      </c>
      <c r="F14" s="119"/>
      <c r="G14" s="117" t="s">
        <v>17</v>
      </c>
      <c r="H14" s="119"/>
      <c r="I14" s="120" t="s">
        <v>37</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37</v>
      </c>
      <c r="V14" s="119">
        <v>0</v>
      </c>
      <c r="W14" s="113" t="s">
        <v>2</v>
      </c>
      <c r="X14" s="124" t="str">
        <f t="shared" si="6"/>
        <v/>
      </c>
      <c r="Z14" s="124" t="str">
        <f t="shared" si="7"/>
        <v/>
      </c>
      <c r="AB14" s="131"/>
    </row>
    <row r="15" spans="2:28" x14ac:dyDescent="0.4">
      <c r="B15" s="117">
        <v>10</v>
      </c>
      <c r="C15" s="118" t="s">
        <v>47</v>
      </c>
      <c r="D15" s="132" t="str">
        <f t="shared" si="2"/>
        <v>j</v>
      </c>
      <c r="E15" s="117" t="s">
        <v>16</v>
      </c>
      <c r="F15" s="119"/>
      <c r="G15" s="117" t="s">
        <v>17</v>
      </c>
      <c r="H15" s="119"/>
      <c r="I15" s="120" t="s">
        <v>37</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37</v>
      </c>
      <c r="V15" s="119">
        <v>0</v>
      </c>
      <c r="W15" s="113" t="s">
        <v>2</v>
      </c>
      <c r="X15" s="124" t="str">
        <f t="shared" si="6"/>
        <v/>
      </c>
      <c r="Z15" s="124" t="str">
        <f t="shared" si="7"/>
        <v/>
      </c>
      <c r="AB15" s="131"/>
    </row>
    <row r="16" spans="2:28" x14ac:dyDescent="0.4">
      <c r="B16" s="117">
        <v>11</v>
      </c>
      <c r="C16" s="118" t="s">
        <v>48</v>
      </c>
      <c r="D16" s="132" t="str">
        <f t="shared" si="2"/>
        <v>k</v>
      </c>
      <c r="E16" s="117" t="s">
        <v>16</v>
      </c>
      <c r="F16" s="119"/>
      <c r="G16" s="117" t="s">
        <v>17</v>
      </c>
      <c r="H16" s="119"/>
      <c r="I16" s="120" t="s">
        <v>37</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37</v>
      </c>
      <c r="V16" s="119">
        <v>0</v>
      </c>
      <c r="W16" s="113" t="s">
        <v>2</v>
      </c>
      <c r="X16" s="124" t="str">
        <f t="shared" si="6"/>
        <v/>
      </c>
      <c r="Z16" s="124" t="str">
        <f t="shared" si="7"/>
        <v/>
      </c>
      <c r="AB16" s="131"/>
    </row>
    <row r="17" spans="2:28" x14ac:dyDescent="0.4">
      <c r="B17" s="117">
        <v>12</v>
      </c>
      <c r="C17" s="118" t="s">
        <v>49</v>
      </c>
      <c r="D17" s="132" t="str">
        <f t="shared" si="2"/>
        <v>l</v>
      </c>
      <c r="E17" s="117" t="s">
        <v>16</v>
      </c>
      <c r="F17" s="119"/>
      <c r="G17" s="117" t="s">
        <v>17</v>
      </c>
      <c r="H17" s="119"/>
      <c r="I17" s="120" t="s">
        <v>37</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37</v>
      </c>
      <c r="V17" s="119">
        <v>0</v>
      </c>
      <c r="W17" s="113" t="s">
        <v>2</v>
      </c>
      <c r="X17" s="124" t="str">
        <f t="shared" si="6"/>
        <v/>
      </c>
      <c r="Z17" s="124" t="str">
        <f t="shared" si="7"/>
        <v/>
      </c>
      <c r="AB17" s="131"/>
    </row>
    <row r="18" spans="2:28" x14ac:dyDescent="0.4">
      <c r="B18" s="117">
        <v>13</v>
      </c>
      <c r="C18" s="118" t="s">
        <v>50</v>
      </c>
      <c r="D18" s="132" t="str">
        <f t="shared" si="2"/>
        <v>m</v>
      </c>
      <c r="E18" s="117" t="s">
        <v>16</v>
      </c>
      <c r="F18" s="119"/>
      <c r="G18" s="117" t="s">
        <v>17</v>
      </c>
      <c r="H18" s="119"/>
      <c r="I18" s="120" t="s">
        <v>37</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37</v>
      </c>
      <c r="V18" s="119">
        <v>0</v>
      </c>
      <c r="W18" s="113" t="s">
        <v>2</v>
      </c>
      <c r="X18" s="124" t="str">
        <f t="shared" si="6"/>
        <v/>
      </c>
      <c r="Z18" s="124" t="str">
        <f t="shared" si="7"/>
        <v/>
      </c>
      <c r="AB18" s="131"/>
    </row>
    <row r="19" spans="2:28" x14ac:dyDescent="0.4">
      <c r="B19" s="117">
        <v>14</v>
      </c>
      <c r="C19" s="118" t="s">
        <v>51</v>
      </c>
      <c r="D19" s="132" t="str">
        <f t="shared" si="2"/>
        <v>n</v>
      </c>
      <c r="E19" s="117" t="s">
        <v>16</v>
      </c>
      <c r="F19" s="119"/>
      <c r="G19" s="117" t="s">
        <v>17</v>
      </c>
      <c r="H19" s="119"/>
      <c r="I19" s="120" t="s">
        <v>37</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37</v>
      </c>
      <c r="V19" s="119">
        <v>0</v>
      </c>
      <c r="W19" s="113" t="s">
        <v>2</v>
      </c>
      <c r="X19" s="124" t="str">
        <f t="shared" si="6"/>
        <v/>
      </c>
      <c r="Z19" s="124" t="str">
        <f t="shared" si="7"/>
        <v/>
      </c>
      <c r="AB19" s="131"/>
    </row>
    <row r="20" spans="2:28" x14ac:dyDescent="0.4">
      <c r="B20" s="117">
        <v>15</v>
      </c>
      <c r="C20" s="118" t="s">
        <v>52</v>
      </c>
      <c r="D20" s="132" t="str">
        <f t="shared" si="2"/>
        <v>o</v>
      </c>
      <c r="E20" s="117" t="s">
        <v>16</v>
      </c>
      <c r="F20" s="119"/>
      <c r="G20" s="117" t="s">
        <v>17</v>
      </c>
      <c r="H20" s="119"/>
      <c r="I20" s="120" t="s">
        <v>37</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37</v>
      </c>
      <c r="V20" s="119">
        <v>0</v>
      </c>
      <c r="W20" s="113" t="s">
        <v>2</v>
      </c>
      <c r="X20" s="124" t="str">
        <f t="shared" si="6"/>
        <v/>
      </c>
      <c r="Z20" s="124" t="str">
        <f t="shared" si="7"/>
        <v/>
      </c>
      <c r="AB20" s="131"/>
    </row>
    <row r="21" spans="2:28" x14ac:dyDescent="0.4">
      <c r="B21" s="117">
        <v>16</v>
      </c>
      <c r="C21" s="118" t="s">
        <v>53</v>
      </c>
      <c r="D21" s="132" t="str">
        <f t="shared" si="2"/>
        <v>p</v>
      </c>
      <c r="E21" s="117" t="s">
        <v>16</v>
      </c>
      <c r="F21" s="119"/>
      <c r="G21" s="117" t="s">
        <v>17</v>
      </c>
      <c r="H21" s="119"/>
      <c r="I21" s="120" t="s">
        <v>37</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37</v>
      </c>
      <c r="V21" s="119">
        <v>0</v>
      </c>
      <c r="W21" s="113" t="s">
        <v>2</v>
      </c>
      <c r="X21" s="124" t="str">
        <f t="shared" si="6"/>
        <v/>
      </c>
      <c r="Z21" s="124" t="str">
        <f t="shared" si="7"/>
        <v/>
      </c>
      <c r="AB21" s="131"/>
    </row>
    <row r="22" spans="2:28" x14ac:dyDescent="0.4">
      <c r="B22" s="117">
        <v>17</v>
      </c>
      <c r="C22" s="118" t="s">
        <v>54</v>
      </c>
      <c r="D22" s="132" t="str">
        <f t="shared" si="2"/>
        <v>q</v>
      </c>
      <c r="E22" s="117" t="s">
        <v>16</v>
      </c>
      <c r="F22" s="119"/>
      <c r="G22" s="117" t="s">
        <v>17</v>
      </c>
      <c r="H22" s="119"/>
      <c r="I22" s="120" t="s">
        <v>37</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37</v>
      </c>
      <c r="V22" s="119">
        <v>0</v>
      </c>
      <c r="W22" s="113" t="s">
        <v>2</v>
      </c>
      <c r="X22" s="124" t="str">
        <f t="shared" si="6"/>
        <v/>
      </c>
      <c r="Z22" s="124" t="str">
        <f t="shared" si="7"/>
        <v/>
      </c>
      <c r="AB22" s="131"/>
    </row>
    <row r="23" spans="2:28" x14ac:dyDescent="0.4">
      <c r="B23" s="117">
        <v>18</v>
      </c>
      <c r="C23" s="118" t="s">
        <v>55</v>
      </c>
      <c r="D23" s="132" t="str">
        <f t="shared" si="2"/>
        <v>r</v>
      </c>
      <c r="E23" s="117" t="s">
        <v>16</v>
      </c>
      <c r="F23" s="126"/>
      <c r="G23" s="117" t="s">
        <v>17</v>
      </c>
      <c r="H23" s="126"/>
      <c r="I23" s="120" t="s">
        <v>37</v>
      </c>
      <c r="J23" s="126"/>
      <c r="K23" s="121" t="s">
        <v>2</v>
      </c>
      <c r="L23" s="118">
        <v>1</v>
      </c>
      <c r="N23" s="127"/>
      <c r="O23" s="117" t="s">
        <v>17</v>
      </c>
      <c r="P23" s="127"/>
      <c r="Q23" s="121"/>
      <c r="R23" s="127"/>
      <c r="S23" s="117" t="s">
        <v>17</v>
      </c>
      <c r="T23" s="127"/>
      <c r="U23" s="120" t="s">
        <v>37</v>
      </c>
      <c r="V23" s="126"/>
      <c r="W23" s="121" t="s">
        <v>2</v>
      </c>
      <c r="X23" s="118">
        <v>1</v>
      </c>
      <c r="Y23" s="121"/>
      <c r="Z23" s="118" t="s">
        <v>36</v>
      </c>
      <c r="AB23" s="131"/>
    </row>
    <row r="24" spans="2:28" x14ac:dyDescent="0.4">
      <c r="B24" s="117">
        <v>19</v>
      </c>
      <c r="C24" s="118" t="s">
        <v>56</v>
      </c>
      <c r="D24" s="132" t="str">
        <f t="shared" si="2"/>
        <v>s</v>
      </c>
      <c r="E24" s="117" t="s">
        <v>16</v>
      </c>
      <c r="F24" s="126"/>
      <c r="G24" s="117" t="s">
        <v>17</v>
      </c>
      <c r="H24" s="126"/>
      <c r="I24" s="120" t="s">
        <v>37</v>
      </c>
      <c r="J24" s="126"/>
      <c r="K24" s="121" t="s">
        <v>2</v>
      </c>
      <c r="L24" s="118">
        <v>2</v>
      </c>
      <c r="N24" s="127"/>
      <c r="O24" s="117" t="s">
        <v>17</v>
      </c>
      <c r="P24" s="127"/>
      <c r="Q24" s="121"/>
      <c r="R24" s="127"/>
      <c r="S24" s="117" t="s">
        <v>17</v>
      </c>
      <c r="T24" s="127"/>
      <c r="U24" s="120" t="s">
        <v>37</v>
      </c>
      <c r="V24" s="126"/>
      <c r="W24" s="121" t="s">
        <v>2</v>
      </c>
      <c r="X24" s="118">
        <v>2</v>
      </c>
      <c r="Y24" s="121"/>
      <c r="Z24" s="118" t="s">
        <v>36</v>
      </c>
      <c r="AB24" s="131"/>
    </row>
    <row r="25" spans="2:28" x14ac:dyDescent="0.4">
      <c r="B25" s="117">
        <v>20</v>
      </c>
      <c r="C25" s="118" t="s">
        <v>57</v>
      </c>
      <c r="D25" s="132" t="str">
        <f t="shared" si="2"/>
        <v>t</v>
      </c>
      <c r="E25" s="117" t="s">
        <v>16</v>
      </c>
      <c r="F25" s="126"/>
      <c r="G25" s="117" t="s">
        <v>17</v>
      </c>
      <c r="H25" s="126"/>
      <c r="I25" s="120" t="s">
        <v>37</v>
      </c>
      <c r="J25" s="126"/>
      <c r="K25" s="121" t="s">
        <v>2</v>
      </c>
      <c r="L25" s="118">
        <v>3</v>
      </c>
      <c r="N25" s="127"/>
      <c r="O25" s="117" t="s">
        <v>17</v>
      </c>
      <c r="P25" s="127"/>
      <c r="Q25" s="121"/>
      <c r="R25" s="127"/>
      <c r="S25" s="117" t="s">
        <v>17</v>
      </c>
      <c r="T25" s="127"/>
      <c r="U25" s="120" t="s">
        <v>37</v>
      </c>
      <c r="V25" s="126"/>
      <c r="W25" s="121" t="s">
        <v>2</v>
      </c>
      <c r="X25" s="118">
        <v>3</v>
      </c>
      <c r="Y25" s="121"/>
      <c r="Z25" s="118" t="s">
        <v>36</v>
      </c>
      <c r="AB25" s="131"/>
    </row>
    <row r="26" spans="2:28" x14ac:dyDescent="0.4">
      <c r="B26" s="117">
        <v>21</v>
      </c>
      <c r="C26" s="118" t="s">
        <v>58</v>
      </c>
      <c r="D26" s="132" t="str">
        <f t="shared" si="2"/>
        <v>u</v>
      </c>
      <c r="E26" s="117" t="s">
        <v>16</v>
      </c>
      <c r="F26" s="126"/>
      <c r="G26" s="117" t="s">
        <v>17</v>
      </c>
      <c r="H26" s="126"/>
      <c r="I26" s="120" t="s">
        <v>37</v>
      </c>
      <c r="J26" s="126"/>
      <c r="K26" s="121" t="s">
        <v>2</v>
      </c>
      <c r="L26" s="118">
        <v>4</v>
      </c>
      <c r="N26" s="127"/>
      <c r="O26" s="117" t="s">
        <v>17</v>
      </c>
      <c r="P26" s="127"/>
      <c r="Q26" s="121"/>
      <c r="R26" s="127"/>
      <c r="S26" s="117" t="s">
        <v>17</v>
      </c>
      <c r="T26" s="127"/>
      <c r="U26" s="120" t="s">
        <v>37</v>
      </c>
      <c r="V26" s="126"/>
      <c r="W26" s="121" t="s">
        <v>2</v>
      </c>
      <c r="X26" s="118">
        <v>4</v>
      </c>
      <c r="Y26" s="121"/>
      <c r="Z26" s="118" t="s">
        <v>36</v>
      </c>
      <c r="AB26" s="131"/>
    </row>
    <row r="27" spans="2:28" x14ac:dyDescent="0.4">
      <c r="B27" s="117">
        <v>22</v>
      </c>
      <c r="C27" s="118" t="s">
        <v>59</v>
      </c>
      <c r="D27" s="132" t="str">
        <f t="shared" si="2"/>
        <v>v</v>
      </c>
      <c r="E27" s="117" t="s">
        <v>16</v>
      </c>
      <c r="F27" s="126"/>
      <c r="G27" s="117" t="s">
        <v>17</v>
      </c>
      <c r="H27" s="126"/>
      <c r="I27" s="120" t="s">
        <v>37</v>
      </c>
      <c r="J27" s="126"/>
      <c r="K27" s="121" t="s">
        <v>2</v>
      </c>
      <c r="L27" s="118">
        <v>5</v>
      </c>
      <c r="N27" s="127"/>
      <c r="O27" s="117" t="s">
        <v>17</v>
      </c>
      <c r="P27" s="127"/>
      <c r="Q27" s="121"/>
      <c r="R27" s="127"/>
      <c r="S27" s="117" t="s">
        <v>17</v>
      </c>
      <c r="T27" s="127"/>
      <c r="U27" s="120" t="s">
        <v>37</v>
      </c>
      <c r="V27" s="126"/>
      <c r="W27" s="121" t="s">
        <v>2</v>
      </c>
      <c r="X27" s="118">
        <v>5</v>
      </c>
      <c r="Y27" s="121"/>
      <c r="Z27" s="118" t="s">
        <v>36</v>
      </c>
      <c r="AB27" s="131"/>
    </row>
    <row r="28" spans="2:28" x14ac:dyDescent="0.4">
      <c r="B28" s="117">
        <v>23</v>
      </c>
      <c r="C28" s="118" t="s">
        <v>60</v>
      </c>
      <c r="D28" s="132" t="str">
        <f t="shared" si="2"/>
        <v>w</v>
      </c>
      <c r="E28" s="117" t="s">
        <v>16</v>
      </c>
      <c r="F28" s="126"/>
      <c r="G28" s="117" t="s">
        <v>17</v>
      </c>
      <c r="H28" s="126"/>
      <c r="I28" s="120" t="s">
        <v>37</v>
      </c>
      <c r="J28" s="126"/>
      <c r="K28" s="121" t="s">
        <v>2</v>
      </c>
      <c r="L28" s="118">
        <v>6</v>
      </c>
      <c r="N28" s="127"/>
      <c r="O28" s="117" t="s">
        <v>17</v>
      </c>
      <c r="P28" s="127"/>
      <c r="Q28" s="121"/>
      <c r="R28" s="127"/>
      <c r="S28" s="117" t="s">
        <v>17</v>
      </c>
      <c r="T28" s="127"/>
      <c r="U28" s="120" t="s">
        <v>37</v>
      </c>
      <c r="V28" s="126"/>
      <c r="W28" s="121" t="s">
        <v>2</v>
      </c>
      <c r="X28" s="118">
        <v>6</v>
      </c>
      <c r="Y28" s="121"/>
      <c r="Z28" s="118" t="s">
        <v>36</v>
      </c>
      <c r="AB28" s="131"/>
    </row>
    <row r="29" spans="2:28" x14ac:dyDescent="0.4">
      <c r="B29" s="117">
        <v>24</v>
      </c>
      <c r="C29" s="118" t="s">
        <v>61</v>
      </c>
      <c r="D29" s="132" t="str">
        <f t="shared" si="2"/>
        <v>x</v>
      </c>
      <c r="E29" s="117" t="s">
        <v>16</v>
      </c>
      <c r="F29" s="126"/>
      <c r="G29" s="117" t="s">
        <v>17</v>
      </c>
      <c r="H29" s="126"/>
      <c r="I29" s="120" t="s">
        <v>37</v>
      </c>
      <c r="J29" s="126"/>
      <c r="K29" s="121" t="s">
        <v>2</v>
      </c>
      <c r="L29" s="118">
        <v>7</v>
      </c>
      <c r="N29" s="127"/>
      <c r="O29" s="117" t="s">
        <v>17</v>
      </c>
      <c r="P29" s="127"/>
      <c r="Q29" s="121"/>
      <c r="R29" s="127"/>
      <c r="S29" s="117" t="s">
        <v>17</v>
      </c>
      <c r="T29" s="127"/>
      <c r="U29" s="120" t="s">
        <v>37</v>
      </c>
      <c r="V29" s="126"/>
      <c r="W29" s="121" t="s">
        <v>2</v>
      </c>
      <c r="X29" s="118">
        <v>7</v>
      </c>
      <c r="Y29" s="121"/>
      <c r="Z29" s="118" t="s">
        <v>36</v>
      </c>
      <c r="AB29" s="131"/>
    </row>
    <row r="30" spans="2:28" x14ac:dyDescent="0.4">
      <c r="B30" s="117">
        <v>25</v>
      </c>
      <c r="C30" s="118" t="s">
        <v>62</v>
      </c>
      <c r="D30" s="132" t="str">
        <f t="shared" si="2"/>
        <v>y</v>
      </c>
      <c r="E30" s="117" t="s">
        <v>16</v>
      </c>
      <c r="F30" s="126"/>
      <c r="G30" s="117" t="s">
        <v>17</v>
      </c>
      <c r="H30" s="126"/>
      <c r="I30" s="120" t="s">
        <v>37</v>
      </c>
      <c r="J30" s="126"/>
      <c r="K30" s="121" t="s">
        <v>2</v>
      </c>
      <c r="L30" s="118">
        <v>8</v>
      </c>
      <c r="N30" s="127"/>
      <c r="O30" s="117" t="s">
        <v>17</v>
      </c>
      <c r="P30" s="127"/>
      <c r="Q30" s="121"/>
      <c r="R30" s="127"/>
      <c r="S30" s="117" t="s">
        <v>17</v>
      </c>
      <c r="T30" s="127"/>
      <c r="U30" s="120" t="s">
        <v>37</v>
      </c>
      <c r="V30" s="126"/>
      <c r="W30" s="121" t="s">
        <v>2</v>
      </c>
      <c r="X30" s="118">
        <v>8</v>
      </c>
      <c r="Y30" s="121"/>
      <c r="Z30" s="118" t="s">
        <v>36</v>
      </c>
      <c r="AB30" s="131"/>
    </row>
    <row r="31" spans="2:28" x14ac:dyDescent="0.4">
      <c r="B31" s="117">
        <v>26</v>
      </c>
      <c r="C31" s="118" t="s">
        <v>63</v>
      </c>
      <c r="D31" s="132" t="str">
        <f t="shared" si="2"/>
        <v>z</v>
      </c>
      <c r="E31" s="117" t="s">
        <v>16</v>
      </c>
      <c r="F31" s="126"/>
      <c r="G31" s="117" t="s">
        <v>17</v>
      </c>
      <c r="H31" s="126"/>
      <c r="I31" s="120" t="s">
        <v>37</v>
      </c>
      <c r="J31" s="126"/>
      <c r="K31" s="121" t="s">
        <v>2</v>
      </c>
      <c r="L31" s="118">
        <v>1</v>
      </c>
      <c r="N31" s="127"/>
      <c r="O31" s="117" t="s">
        <v>17</v>
      </c>
      <c r="P31" s="127"/>
      <c r="Q31" s="121"/>
      <c r="R31" s="127"/>
      <c r="S31" s="117" t="s">
        <v>17</v>
      </c>
      <c r="T31" s="127"/>
      <c r="U31" s="120" t="s">
        <v>37</v>
      </c>
      <c r="V31" s="126"/>
      <c r="W31" s="121" t="s">
        <v>2</v>
      </c>
      <c r="X31" s="118" t="s">
        <v>36</v>
      </c>
      <c r="Y31" s="121"/>
      <c r="Z31" s="118">
        <v>1</v>
      </c>
      <c r="AB31" s="131"/>
    </row>
    <row r="32" spans="2:28" x14ac:dyDescent="0.4">
      <c r="B32" s="117">
        <v>27</v>
      </c>
      <c r="C32" s="118" t="s">
        <v>61</v>
      </c>
      <c r="D32" s="132" t="str">
        <f t="shared" si="2"/>
        <v>x</v>
      </c>
      <c r="E32" s="117" t="s">
        <v>16</v>
      </c>
      <c r="F32" s="126"/>
      <c r="G32" s="117" t="s">
        <v>17</v>
      </c>
      <c r="H32" s="126"/>
      <c r="I32" s="120" t="s">
        <v>37</v>
      </c>
      <c r="J32" s="126"/>
      <c r="K32" s="121" t="s">
        <v>2</v>
      </c>
      <c r="L32" s="118">
        <v>2</v>
      </c>
      <c r="N32" s="127"/>
      <c r="O32" s="117" t="s">
        <v>17</v>
      </c>
      <c r="P32" s="127"/>
      <c r="Q32" s="121"/>
      <c r="R32" s="127"/>
      <c r="S32" s="117" t="s">
        <v>17</v>
      </c>
      <c r="T32" s="127"/>
      <c r="U32" s="120" t="s">
        <v>37</v>
      </c>
      <c r="V32" s="126"/>
      <c r="W32" s="121" t="s">
        <v>2</v>
      </c>
      <c r="X32" s="118" t="s">
        <v>36</v>
      </c>
      <c r="Y32" s="121"/>
      <c r="Z32" s="118">
        <v>2</v>
      </c>
      <c r="AB32" s="131"/>
    </row>
    <row r="33" spans="2:28" x14ac:dyDescent="0.4">
      <c r="B33" s="117">
        <v>28</v>
      </c>
      <c r="C33" s="118" t="s">
        <v>66</v>
      </c>
      <c r="D33" s="132" t="str">
        <f t="shared" si="2"/>
        <v>aa</v>
      </c>
      <c r="E33" s="117" t="s">
        <v>16</v>
      </c>
      <c r="F33" s="126"/>
      <c r="G33" s="117" t="s">
        <v>17</v>
      </c>
      <c r="H33" s="126"/>
      <c r="I33" s="120" t="s">
        <v>37</v>
      </c>
      <c r="J33" s="126"/>
      <c r="K33" s="121" t="s">
        <v>2</v>
      </c>
      <c r="L33" s="118">
        <v>3</v>
      </c>
      <c r="N33" s="127"/>
      <c r="O33" s="117" t="s">
        <v>17</v>
      </c>
      <c r="P33" s="127"/>
      <c r="Q33" s="121"/>
      <c r="R33" s="127"/>
      <c r="S33" s="117" t="s">
        <v>17</v>
      </c>
      <c r="T33" s="127"/>
      <c r="U33" s="120" t="s">
        <v>37</v>
      </c>
      <c r="V33" s="126"/>
      <c r="W33" s="121" t="s">
        <v>2</v>
      </c>
      <c r="X33" s="118" t="s">
        <v>36</v>
      </c>
      <c r="Y33" s="121"/>
      <c r="Z33" s="118">
        <v>3</v>
      </c>
      <c r="AB33" s="131"/>
    </row>
    <row r="34" spans="2:28" x14ac:dyDescent="0.4">
      <c r="B34" s="117">
        <v>29</v>
      </c>
      <c r="C34" s="118" t="s">
        <v>67</v>
      </c>
      <c r="D34" s="132" t="str">
        <f t="shared" si="2"/>
        <v>ab</v>
      </c>
      <c r="E34" s="117" t="s">
        <v>16</v>
      </c>
      <c r="F34" s="126"/>
      <c r="G34" s="117" t="s">
        <v>17</v>
      </c>
      <c r="H34" s="126"/>
      <c r="I34" s="120" t="s">
        <v>37</v>
      </c>
      <c r="J34" s="126"/>
      <c r="K34" s="121" t="s">
        <v>2</v>
      </c>
      <c r="L34" s="118">
        <v>4</v>
      </c>
      <c r="N34" s="127"/>
      <c r="O34" s="117" t="s">
        <v>17</v>
      </c>
      <c r="P34" s="127"/>
      <c r="Q34" s="121"/>
      <c r="R34" s="127"/>
      <c r="S34" s="117" t="s">
        <v>17</v>
      </c>
      <c r="T34" s="127"/>
      <c r="U34" s="120" t="s">
        <v>37</v>
      </c>
      <c r="V34" s="126"/>
      <c r="W34" s="121" t="s">
        <v>2</v>
      </c>
      <c r="X34" s="118" t="s">
        <v>36</v>
      </c>
      <c r="Y34" s="121"/>
      <c r="Z34" s="118">
        <v>4</v>
      </c>
      <c r="AB34" s="131"/>
    </row>
    <row r="35" spans="2:28" x14ac:dyDescent="0.4">
      <c r="B35" s="117">
        <v>30</v>
      </c>
      <c r="C35" s="118" t="s">
        <v>68</v>
      </c>
      <c r="D35" s="132" t="str">
        <f t="shared" si="2"/>
        <v>ac</v>
      </c>
      <c r="E35" s="117" t="s">
        <v>16</v>
      </c>
      <c r="F35" s="126"/>
      <c r="G35" s="117" t="s">
        <v>17</v>
      </c>
      <c r="H35" s="126"/>
      <c r="I35" s="120" t="s">
        <v>37</v>
      </c>
      <c r="J35" s="126"/>
      <c r="K35" s="121" t="s">
        <v>2</v>
      </c>
      <c r="L35" s="118">
        <v>5</v>
      </c>
      <c r="N35" s="127"/>
      <c r="O35" s="117" t="s">
        <v>17</v>
      </c>
      <c r="P35" s="127"/>
      <c r="Q35" s="121"/>
      <c r="R35" s="127"/>
      <c r="S35" s="117" t="s">
        <v>17</v>
      </c>
      <c r="T35" s="127"/>
      <c r="U35" s="120" t="s">
        <v>37</v>
      </c>
      <c r="V35" s="126"/>
      <c r="W35" s="121" t="s">
        <v>2</v>
      </c>
      <c r="X35" s="118" t="s">
        <v>36</v>
      </c>
      <c r="Y35" s="121"/>
      <c r="Z35" s="118">
        <v>5</v>
      </c>
      <c r="AB35" s="131"/>
    </row>
    <row r="36" spans="2:28" x14ac:dyDescent="0.4">
      <c r="B36" s="117">
        <v>31</v>
      </c>
      <c r="C36" s="118" t="s">
        <v>69</v>
      </c>
      <c r="D36" s="132" t="str">
        <f t="shared" si="2"/>
        <v>ad</v>
      </c>
      <c r="E36" s="117" t="s">
        <v>16</v>
      </c>
      <c r="F36" s="126"/>
      <c r="G36" s="117" t="s">
        <v>17</v>
      </c>
      <c r="H36" s="126"/>
      <c r="I36" s="120" t="s">
        <v>37</v>
      </c>
      <c r="J36" s="126"/>
      <c r="K36" s="121" t="s">
        <v>2</v>
      </c>
      <c r="L36" s="118">
        <v>6</v>
      </c>
      <c r="N36" s="127"/>
      <c r="O36" s="117" t="s">
        <v>17</v>
      </c>
      <c r="P36" s="127"/>
      <c r="Q36" s="121"/>
      <c r="R36" s="127"/>
      <c r="S36" s="117" t="s">
        <v>17</v>
      </c>
      <c r="T36" s="127"/>
      <c r="U36" s="120" t="s">
        <v>37</v>
      </c>
      <c r="V36" s="126"/>
      <c r="W36" s="121" t="s">
        <v>2</v>
      </c>
      <c r="X36" s="118" t="s">
        <v>36</v>
      </c>
      <c r="Y36" s="121"/>
      <c r="Z36" s="118">
        <v>6</v>
      </c>
      <c r="AB36" s="131"/>
    </row>
    <row r="37" spans="2:28" x14ac:dyDescent="0.4">
      <c r="B37" s="117">
        <v>32</v>
      </c>
      <c r="C37" s="118" t="s">
        <v>70</v>
      </c>
      <c r="D37" s="132" t="str">
        <f t="shared" si="2"/>
        <v>ae</v>
      </c>
      <c r="E37" s="117" t="s">
        <v>16</v>
      </c>
      <c r="F37" s="126"/>
      <c r="G37" s="117" t="s">
        <v>17</v>
      </c>
      <c r="H37" s="126"/>
      <c r="I37" s="120" t="s">
        <v>37</v>
      </c>
      <c r="J37" s="126"/>
      <c r="K37" s="121" t="s">
        <v>2</v>
      </c>
      <c r="L37" s="118">
        <v>7</v>
      </c>
      <c r="N37" s="127"/>
      <c r="O37" s="117" t="s">
        <v>17</v>
      </c>
      <c r="P37" s="127"/>
      <c r="Q37" s="121"/>
      <c r="R37" s="127"/>
      <c r="S37" s="117" t="s">
        <v>17</v>
      </c>
      <c r="T37" s="127"/>
      <c r="U37" s="120" t="s">
        <v>37</v>
      </c>
      <c r="V37" s="126"/>
      <c r="W37" s="121" t="s">
        <v>2</v>
      </c>
      <c r="X37" s="118" t="s">
        <v>36</v>
      </c>
      <c r="Y37" s="121"/>
      <c r="Z37" s="118">
        <v>7</v>
      </c>
      <c r="AB37" s="131"/>
    </row>
    <row r="38" spans="2:28" x14ac:dyDescent="0.4">
      <c r="B38" s="117">
        <v>33</v>
      </c>
      <c r="C38" s="118" t="s">
        <v>71</v>
      </c>
      <c r="D38" s="132" t="str">
        <f t="shared" si="2"/>
        <v>af</v>
      </c>
      <c r="E38" s="117" t="s">
        <v>16</v>
      </c>
      <c r="F38" s="126"/>
      <c r="G38" s="117" t="s">
        <v>17</v>
      </c>
      <c r="H38" s="126"/>
      <c r="I38" s="120" t="s">
        <v>37</v>
      </c>
      <c r="J38" s="126"/>
      <c r="K38" s="121" t="s">
        <v>2</v>
      </c>
      <c r="L38" s="118">
        <v>8</v>
      </c>
      <c r="N38" s="127"/>
      <c r="O38" s="117" t="s">
        <v>17</v>
      </c>
      <c r="P38" s="127"/>
      <c r="Q38" s="121"/>
      <c r="R38" s="127"/>
      <c r="S38" s="117" t="s">
        <v>17</v>
      </c>
      <c r="T38" s="127"/>
      <c r="U38" s="120" t="s">
        <v>37</v>
      </c>
      <c r="V38" s="126"/>
      <c r="W38" s="121" t="s">
        <v>2</v>
      </c>
      <c r="X38" s="118" t="s">
        <v>36</v>
      </c>
      <c r="Y38" s="121"/>
      <c r="Z38" s="118">
        <v>8</v>
      </c>
      <c r="AB38" s="131"/>
    </row>
    <row r="39" spans="2:28" x14ac:dyDescent="0.4">
      <c r="B39" s="117">
        <v>34</v>
      </c>
      <c r="C39" s="133" t="s">
        <v>103</v>
      </c>
      <c r="D39" s="132"/>
      <c r="E39" s="117" t="s">
        <v>16</v>
      </c>
      <c r="F39" s="119"/>
      <c r="G39" s="117" t="s">
        <v>17</v>
      </c>
      <c r="H39" s="119"/>
      <c r="I39" s="120" t="s">
        <v>37</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37</v>
      </c>
      <c r="V39" s="119">
        <v>0</v>
      </c>
      <c r="W39" s="113" t="s">
        <v>2</v>
      </c>
      <c r="X39" s="124" t="str">
        <f t="shared" ref="X39:X40" si="13">IF(R39="","",IF((T39+IF(R39&gt;T39,1,0)-R39-V39)*24=0,"",(T39+IF(R39&gt;T39,1,0)-R39-V39)*24))</f>
        <v/>
      </c>
      <c r="Z39" s="124" t="str">
        <f t="shared" ref="Z39:Z40" si="14">IF(X39="",L39,IF(OR(L39-X39=0,L39-X39&lt;0),"-",L39-X39))</f>
        <v/>
      </c>
      <c r="AB39" s="131"/>
    </row>
    <row r="40" spans="2:28" x14ac:dyDescent="0.4">
      <c r="B40" s="117"/>
      <c r="C40" s="134" t="s">
        <v>36</v>
      </c>
      <c r="D40" s="132"/>
      <c r="E40" s="117" t="s">
        <v>16</v>
      </c>
      <c r="F40" s="119"/>
      <c r="G40" s="117" t="s">
        <v>17</v>
      </c>
      <c r="H40" s="119"/>
      <c r="I40" s="120" t="s">
        <v>37</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37</v>
      </c>
      <c r="V40" s="119">
        <v>0</v>
      </c>
      <c r="W40" s="113" t="s">
        <v>2</v>
      </c>
      <c r="X40" s="124" t="str">
        <f t="shared" si="13"/>
        <v/>
      </c>
      <c r="Z40" s="124" t="str">
        <f t="shared" si="14"/>
        <v/>
      </c>
      <c r="AB40" s="131"/>
    </row>
    <row r="41" spans="2:28" x14ac:dyDescent="0.4">
      <c r="B41" s="117"/>
      <c r="C41" s="128" t="s">
        <v>36</v>
      </c>
      <c r="D41" s="132" t="str">
        <f>C39</f>
        <v>ag</v>
      </c>
      <c r="E41" s="117" t="s">
        <v>16</v>
      </c>
      <c r="F41" s="119" t="s">
        <v>36</v>
      </c>
      <c r="G41" s="117" t="s">
        <v>17</v>
      </c>
      <c r="H41" s="119" t="s">
        <v>36</v>
      </c>
      <c r="I41" s="120" t="s">
        <v>37</v>
      </c>
      <c r="J41" s="119" t="s">
        <v>36</v>
      </c>
      <c r="K41" s="121" t="s">
        <v>2</v>
      </c>
      <c r="L41" s="124" t="str">
        <f>IF(OR(L39="",L40=""),"",L39+L40)</f>
        <v/>
      </c>
      <c r="N41" s="122" t="s">
        <v>36</v>
      </c>
      <c r="O41" s="112" t="s">
        <v>17</v>
      </c>
      <c r="P41" s="122" t="s">
        <v>36</v>
      </c>
      <c r="R41" s="125" t="str">
        <f t="shared" si="11"/>
        <v/>
      </c>
      <c r="S41" s="112" t="s">
        <v>17</v>
      </c>
      <c r="T41" s="125" t="str">
        <f t="shared" si="12"/>
        <v>-</v>
      </c>
      <c r="U41" s="123" t="s">
        <v>37</v>
      </c>
      <c r="V41" s="119" t="s">
        <v>172</v>
      </c>
      <c r="W41" s="113" t="s">
        <v>2</v>
      </c>
      <c r="X41" s="124" t="str">
        <f>IF(OR(X39="",X40=""),"",X39+X40)</f>
        <v/>
      </c>
      <c r="Z41" s="124" t="str">
        <f>IF(X41="",L41,IF(OR(L41-X41=0,L41-X41&lt;0),"-",L41-X41))</f>
        <v/>
      </c>
      <c r="AB41" s="131" t="s">
        <v>173</v>
      </c>
    </row>
    <row r="42" spans="2:28" x14ac:dyDescent="0.4">
      <c r="B42" s="117"/>
      <c r="C42" s="133" t="s">
        <v>165</v>
      </c>
      <c r="D42" s="132"/>
      <c r="E42" s="117" t="s">
        <v>16</v>
      </c>
      <c r="F42" s="119"/>
      <c r="G42" s="117" t="s">
        <v>17</v>
      </c>
      <c r="H42" s="119"/>
      <c r="I42" s="120" t="s">
        <v>37</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37</v>
      </c>
      <c r="V42" s="119">
        <v>0</v>
      </c>
      <c r="W42" s="113" t="s">
        <v>2</v>
      </c>
      <c r="X42" s="124" t="str">
        <f t="shared" ref="X42:X43" si="16">IF(R42="","",IF((T42+IF(R42&gt;T42,1,0)-R42-V42)*24=0,"",(T42+IF(R42&gt;T42,1,0)-R42-V42)*24))</f>
        <v/>
      </c>
      <c r="Z42" s="124" t="str">
        <f t="shared" ref="Z42:Z43" si="17">IF(X42="",L42,IF(OR(L42-X42=0,L42-X42&lt;0),"-",L42-X42))</f>
        <v/>
      </c>
      <c r="AB42" s="131"/>
    </row>
    <row r="43" spans="2:28" x14ac:dyDescent="0.4">
      <c r="B43" s="117">
        <v>35</v>
      </c>
      <c r="C43" s="134" t="s">
        <v>36</v>
      </c>
      <c r="D43" s="132"/>
      <c r="E43" s="117" t="s">
        <v>16</v>
      </c>
      <c r="F43" s="119"/>
      <c r="G43" s="117" t="s">
        <v>17</v>
      </c>
      <c r="H43" s="119"/>
      <c r="I43" s="120" t="s">
        <v>37</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37</v>
      </c>
      <c r="V43" s="119">
        <v>0</v>
      </c>
      <c r="W43" s="113" t="s">
        <v>2</v>
      </c>
      <c r="X43" s="124" t="str">
        <f t="shared" si="16"/>
        <v/>
      </c>
      <c r="Z43" s="124" t="str">
        <f t="shared" si="17"/>
        <v/>
      </c>
      <c r="AB43" s="131"/>
    </row>
    <row r="44" spans="2:28" x14ac:dyDescent="0.4">
      <c r="B44" s="117"/>
      <c r="C44" s="128" t="s">
        <v>36</v>
      </c>
      <c r="D44" s="132" t="str">
        <f>C42</f>
        <v>ah</v>
      </c>
      <c r="E44" s="117" t="s">
        <v>16</v>
      </c>
      <c r="F44" s="119" t="s">
        <v>36</v>
      </c>
      <c r="G44" s="117" t="s">
        <v>17</v>
      </c>
      <c r="H44" s="119" t="s">
        <v>36</v>
      </c>
      <c r="I44" s="120" t="s">
        <v>37</v>
      </c>
      <c r="J44" s="119" t="s">
        <v>36</v>
      </c>
      <c r="K44" s="121" t="s">
        <v>2</v>
      </c>
      <c r="L44" s="124" t="str">
        <f>IF(OR(L42="",L43=""),"",L42+L43)</f>
        <v/>
      </c>
      <c r="N44" s="122" t="s">
        <v>36</v>
      </c>
      <c r="O44" s="112" t="s">
        <v>17</v>
      </c>
      <c r="P44" s="122" t="s">
        <v>36</v>
      </c>
      <c r="R44" s="125" t="str">
        <f t="shared" si="11"/>
        <v/>
      </c>
      <c r="S44" s="112" t="s">
        <v>17</v>
      </c>
      <c r="T44" s="125" t="str">
        <f t="shared" si="12"/>
        <v>-</v>
      </c>
      <c r="U44" s="123" t="s">
        <v>37</v>
      </c>
      <c r="V44" s="119" t="s">
        <v>172</v>
      </c>
      <c r="W44" s="113" t="s">
        <v>2</v>
      </c>
      <c r="X44" s="124" t="str">
        <f>IF(OR(X42="",X43=""),"",X42+X43)</f>
        <v/>
      </c>
      <c r="Z44" s="124" t="str">
        <f>IF(X44="",L44,IF(OR(L44-X44=0,L44-X44&lt;0),"-",L44-X44))</f>
        <v/>
      </c>
      <c r="AB44" s="131" t="s">
        <v>174</v>
      </c>
    </row>
    <row r="45" spans="2:28" x14ac:dyDescent="0.4">
      <c r="B45" s="117"/>
      <c r="C45" s="133" t="s">
        <v>166</v>
      </c>
      <c r="D45" s="132"/>
      <c r="E45" s="117" t="s">
        <v>16</v>
      </c>
      <c r="F45" s="119"/>
      <c r="G45" s="117" t="s">
        <v>17</v>
      </c>
      <c r="H45" s="119"/>
      <c r="I45" s="120" t="s">
        <v>37</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37</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36</v>
      </c>
      <c r="D46" s="132"/>
      <c r="E46" s="117" t="s">
        <v>16</v>
      </c>
      <c r="F46" s="119"/>
      <c r="G46" s="117" t="s">
        <v>17</v>
      </c>
      <c r="H46" s="119"/>
      <c r="I46" s="120" t="s">
        <v>37</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37</v>
      </c>
      <c r="V46" s="119">
        <v>0</v>
      </c>
      <c r="W46" s="113" t="s">
        <v>2</v>
      </c>
      <c r="X46" s="124" t="str">
        <f t="shared" si="19"/>
        <v/>
      </c>
      <c r="Z46" s="124" t="str">
        <f t="shared" si="20"/>
        <v/>
      </c>
      <c r="AB46" s="131"/>
    </row>
    <row r="47" spans="2:28" x14ac:dyDescent="0.4">
      <c r="B47" s="117"/>
      <c r="C47" s="128" t="s">
        <v>36</v>
      </c>
      <c r="D47" s="132" t="str">
        <f>C45</f>
        <v>ai</v>
      </c>
      <c r="E47" s="117" t="s">
        <v>16</v>
      </c>
      <c r="F47" s="119" t="s">
        <v>36</v>
      </c>
      <c r="G47" s="117" t="s">
        <v>17</v>
      </c>
      <c r="H47" s="119" t="s">
        <v>36</v>
      </c>
      <c r="I47" s="120" t="s">
        <v>37</v>
      </c>
      <c r="J47" s="119" t="s">
        <v>36</v>
      </c>
      <c r="K47" s="121" t="s">
        <v>2</v>
      </c>
      <c r="L47" s="124" t="str">
        <f>IF(OR(L45="",L46=""),"",L45+L46)</f>
        <v/>
      </c>
      <c r="N47" s="122" t="s">
        <v>36</v>
      </c>
      <c r="O47" s="112" t="s">
        <v>17</v>
      </c>
      <c r="P47" s="122" t="s">
        <v>36</v>
      </c>
      <c r="R47" s="125" t="str">
        <f t="shared" si="11"/>
        <v/>
      </c>
      <c r="S47" s="112" t="s">
        <v>17</v>
      </c>
      <c r="T47" s="125" t="str">
        <f t="shared" si="12"/>
        <v>-</v>
      </c>
      <c r="U47" s="123" t="s">
        <v>37</v>
      </c>
      <c r="V47" s="119" t="s">
        <v>172</v>
      </c>
      <c r="W47" s="113" t="s">
        <v>2</v>
      </c>
      <c r="X47" s="124" t="str">
        <f>IF(OR(X45="",X46=""),"",X45+X46)</f>
        <v/>
      </c>
      <c r="Z47" s="124" t="str">
        <f>IF(X47="",L47,IF(OR(L47-X47=0,L47-X47&lt;0),"-",L47-X47))</f>
        <v/>
      </c>
      <c r="AB47" s="131" t="s">
        <v>174</v>
      </c>
    </row>
    <row r="49" spans="3:4" x14ac:dyDescent="0.4">
      <c r="C49" s="114" t="s">
        <v>177</v>
      </c>
      <c r="D49" s="114"/>
    </row>
    <row r="50" spans="3:4" x14ac:dyDescent="0.4">
      <c r="C50" s="114" t="s">
        <v>178</v>
      </c>
      <c r="D50" s="114"/>
    </row>
    <row r="51" spans="3:4" x14ac:dyDescent="0.4">
      <c r="C51" s="114" t="s">
        <v>175</v>
      </c>
      <c r="D51" s="114"/>
    </row>
    <row r="52" spans="3:4" x14ac:dyDescent="0.4">
      <c r="C52" s="114" t="s">
        <v>176</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75" x14ac:dyDescent="0.4"/>
  <cols>
    <col min="1" max="1" width="1.375" style="36" customWidth="1"/>
    <col min="2" max="3" width="9" style="36"/>
    <col min="4" max="4" width="40.625" style="36" customWidth="1"/>
    <col min="5" max="16384" width="9" style="36"/>
  </cols>
  <sheetData>
    <row r="1" spans="2:11" x14ac:dyDescent="0.4">
      <c r="B1" s="36" t="s">
        <v>107</v>
      </c>
      <c r="D1" s="67"/>
      <c r="E1" s="67"/>
      <c r="F1" s="67"/>
    </row>
    <row r="2" spans="2:11" s="57" customFormat="1" ht="20.25" customHeight="1" x14ac:dyDescent="0.4">
      <c r="B2" s="68" t="s">
        <v>201</v>
      </c>
      <c r="C2" s="68"/>
      <c r="D2" s="67"/>
      <c r="E2" s="67"/>
      <c r="F2" s="67"/>
    </row>
    <row r="3" spans="2:11" s="57" customFormat="1" ht="20.25" customHeight="1" x14ac:dyDescent="0.4">
      <c r="B3" s="68"/>
      <c r="C3" s="68"/>
      <c r="D3" s="67"/>
      <c r="E3" s="67"/>
      <c r="F3" s="67"/>
    </row>
    <row r="4" spans="2:11" s="57" customFormat="1" ht="20.25" customHeight="1" x14ac:dyDescent="0.4">
      <c r="B4" s="82"/>
      <c r="C4" s="67" t="s">
        <v>141</v>
      </c>
      <c r="D4" s="67"/>
      <c r="F4" s="346" t="s">
        <v>142</v>
      </c>
      <c r="G4" s="346"/>
      <c r="H4" s="346"/>
      <c r="I4" s="346"/>
      <c r="J4" s="346"/>
      <c r="K4" s="346"/>
    </row>
    <row r="5" spans="2:11" s="57" customFormat="1" ht="20.25" customHeight="1" x14ac:dyDescent="0.4">
      <c r="B5" s="83"/>
      <c r="C5" s="67" t="s">
        <v>143</v>
      </c>
      <c r="D5" s="67"/>
      <c r="F5" s="346"/>
      <c r="G5" s="346"/>
      <c r="H5" s="346"/>
      <c r="I5" s="346"/>
      <c r="J5" s="346"/>
      <c r="K5" s="346"/>
    </row>
    <row r="6" spans="2:11" s="57" customFormat="1" ht="20.25" customHeight="1" x14ac:dyDescent="0.4">
      <c r="B6" s="70" t="s">
        <v>136</v>
      </c>
      <c r="C6" s="67"/>
      <c r="D6" s="67"/>
      <c r="E6" s="69"/>
      <c r="F6" s="67"/>
    </row>
    <row r="7" spans="2:11" s="57" customFormat="1" ht="20.25" customHeight="1" x14ac:dyDescent="0.4">
      <c r="B7" s="68"/>
      <c r="C7" s="68"/>
      <c r="D7" s="67"/>
      <c r="E7" s="69"/>
      <c r="F7" s="67"/>
    </row>
    <row r="8" spans="2:11" s="57" customFormat="1" ht="20.25" customHeight="1" x14ac:dyDescent="0.4">
      <c r="B8" s="67" t="s">
        <v>108</v>
      </c>
      <c r="C8" s="68"/>
      <c r="D8" s="67"/>
      <c r="E8" s="69"/>
      <c r="F8" s="67"/>
    </row>
    <row r="9" spans="2:11" s="57" customFormat="1" ht="20.25" customHeight="1" x14ac:dyDescent="0.4">
      <c r="B9" s="68"/>
      <c r="C9" s="68"/>
      <c r="D9" s="67"/>
      <c r="E9" s="67"/>
      <c r="F9" s="67"/>
    </row>
    <row r="10" spans="2:11" s="57" customFormat="1" ht="20.25" customHeight="1" x14ac:dyDescent="0.4">
      <c r="B10" s="67" t="s">
        <v>189</v>
      </c>
      <c r="C10" s="68"/>
      <c r="D10" s="67"/>
      <c r="E10" s="67"/>
      <c r="F10" s="67"/>
    </row>
    <row r="11" spans="2:11" s="57" customFormat="1" ht="20.25" customHeight="1" x14ac:dyDescent="0.4">
      <c r="B11" s="67"/>
      <c r="C11" s="68"/>
      <c r="D11" s="67"/>
      <c r="E11" s="67"/>
      <c r="F11" s="67"/>
    </row>
    <row r="12" spans="2:11" s="57" customFormat="1" ht="20.25" customHeight="1" x14ac:dyDescent="0.4">
      <c r="B12" s="67" t="s">
        <v>193</v>
      </c>
      <c r="C12" s="68"/>
      <c r="D12" s="67"/>
    </row>
    <row r="13" spans="2:11" s="57" customFormat="1" ht="20.25" customHeight="1" x14ac:dyDescent="0.4">
      <c r="B13" s="67"/>
      <c r="C13" s="68"/>
      <c r="D13" s="67"/>
    </row>
    <row r="14" spans="2:11" s="57" customFormat="1" ht="20.25" customHeight="1" x14ac:dyDescent="0.4">
      <c r="B14" s="67" t="s">
        <v>190</v>
      </c>
      <c r="C14" s="68"/>
      <c r="D14" s="67"/>
    </row>
    <row r="15" spans="2:11" s="57" customFormat="1" ht="20.25" customHeight="1" x14ac:dyDescent="0.4">
      <c r="B15" s="67"/>
      <c r="C15" s="68"/>
      <c r="D15" s="67"/>
    </row>
    <row r="16" spans="2:11" s="57" customFormat="1" ht="20.25" customHeight="1" x14ac:dyDescent="0.4">
      <c r="B16" s="67" t="s">
        <v>235</v>
      </c>
      <c r="C16" s="68"/>
      <c r="D16" s="67"/>
    </row>
    <row r="17" spans="2:4" s="57" customFormat="1" ht="20.25" customHeight="1" x14ac:dyDescent="0.4">
      <c r="B17" s="67" t="s">
        <v>233</v>
      </c>
      <c r="C17" s="68"/>
      <c r="D17" s="67"/>
    </row>
    <row r="18" spans="2:4" s="57" customFormat="1" ht="20.25" customHeight="1" x14ac:dyDescent="0.4">
      <c r="B18" s="67" t="s">
        <v>234</v>
      </c>
      <c r="C18" s="68"/>
      <c r="D18" s="67"/>
    </row>
    <row r="19" spans="2:4" s="57" customFormat="1" ht="20.25" customHeight="1" x14ac:dyDescent="0.4">
      <c r="B19" s="67"/>
      <c r="C19" s="68"/>
      <c r="D19" s="67"/>
    </row>
    <row r="20" spans="2:4" s="57" customFormat="1" ht="20.25" customHeight="1" x14ac:dyDescent="0.4">
      <c r="B20" s="67" t="s">
        <v>236</v>
      </c>
      <c r="C20" s="68"/>
      <c r="D20" s="67"/>
    </row>
    <row r="21" spans="2:4" s="57" customFormat="1" ht="20.25" customHeight="1" x14ac:dyDescent="0.4">
      <c r="B21" s="67" t="s">
        <v>205</v>
      </c>
      <c r="C21" s="68"/>
      <c r="D21" s="67"/>
    </row>
    <row r="22" spans="2:4" s="57" customFormat="1" ht="20.25" customHeight="1" x14ac:dyDescent="0.4">
      <c r="B22" s="67"/>
      <c r="C22" s="68"/>
      <c r="D22" s="67"/>
    </row>
    <row r="23" spans="2:4" s="57" customFormat="1" ht="20.25" customHeight="1" x14ac:dyDescent="0.4">
      <c r="B23" s="67" t="s">
        <v>237</v>
      </c>
      <c r="C23" s="68"/>
      <c r="D23" s="67"/>
    </row>
    <row r="24" spans="2:4" s="57" customFormat="1" ht="20.25" customHeight="1" x14ac:dyDescent="0.4">
      <c r="B24" s="67"/>
      <c r="C24" s="68"/>
      <c r="D24" s="67"/>
    </row>
    <row r="25" spans="2:4" s="57" customFormat="1" ht="17.25" customHeight="1" x14ac:dyDescent="0.4">
      <c r="B25" s="67" t="s">
        <v>238</v>
      </c>
      <c r="C25" s="67"/>
      <c r="D25" s="67"/>
    </row>
    <row r="26" spans="2:4" s="57" customFormat="1" ht="17.25" customHeight="1" x14ac:dyDescent="0.4">
      <c r="B26" s="67" t="s">
        <v>109</v>
      </c>
      <c r="C26" s="67"/>
      <c r="D26" s="67"/>
    </row>
    <row r="27" spans="2:4" s="57" customFormat="1" ht="17.25" customHeight="1" x14ac:dyDescent="0.4">
      <c r="B27" s="67"/>
      <c r="C27" s="67"/>
      <c r="D27" s="67"/>
    </row>
    <row r="28" spans="2:4" s="57" customFormat="1" ht="17.25" customHeight="1" x14ac:dyDescent="0.4">
      <c r="B28" s="67"/>
      <c r="C28" s="58" t="s">
        <v>20</v>
      </c>
      <c r="D28" s="58" t="s">
        <v>3</v>
      </c>
    </row>
    <row r="29" spans="2:4" s="57" customFormat="1" ht="17.25" customHeight="1" x14ac:dyDescent="0.4">
      <c r="B29" s="67"/>
      <c r="C29" s="58">
        <v>1</v>
      </c>
      <c r="D29" s="71" t="s">
        <v>76</v>
      </c>
    </row>
    <row r="30" spans="2:4" s="57" customFormat="1" ht="17.25" customHeight="1" x14ac:dyDescent="0.4">
      <c r="B30" s="67"/>
      <c r="C30" s="58">
        <v>2</v>
      </c>
      <c r="D30" s="71" t="s">
        <v>85</v>
      </c>
    </row>
    <row r="31" spans="2:4" s="57" customFormat="1" ht="17.25" customHeight="1" x14ac:dyDescent="0.4">
      <c r="B31" s="67"/>
      <c r="C31" s="58">
        <v>3</v>
      </c>
      <c r="D31" s="71" t="s">
        <v>82</v>
      </c>
    </row>
    <row r="32" spans="2:4" s="57" customFormat="1" ht="17.25" customHeight="1" x14ac:dyDescent="0.4">
      <c r="B32" s="67"/>
      <c r="C32" s="69"/>
      <c r="D32" s="67"/>
    </row>
    <row r="33" spans="2:51" s="57" customFormat="1" ht="17.25" customHeight="1" x14ac:dyDescent="0.4">
      <c r="B33" s="67" t="s">
        <v>239</v>
      </c>
      <c r="C33" s="67"/>
      <c r="D33" s="67"/>
    </row>
    <row r="34" spans="2:51" s="57" customFormat="1" ht="17.25" customHeight="1" x14ac:dyDescent="0.4">
      <c r="B34" s="67" t="s">
        <v>110</v>
      </c>
      <c r="C34" s="67"/>
      <c r="D34" s="67"/>
    </row>
    <row r="35" spans="2:51" s="57" customFormat="1" ht="17.25" customHeight="1" x14ac:dyDescent="0.4">
      <c r="B35" s="67"/>
      <c r="C35" s="67"/>
      <c r="D35" s="67"/>
      <c r="G35" s="72"/>
      <c r="H35" s="72"/>
      <c r="J35" s="72"/>
      <c r="K35" s="72"/>
      <c r="L35" s="72"/>
      <c r="M35" s="72"/>
      <c r="N35" s="72"/>
      <c r="O35" s="72"/>
      <c r="R35" s="72"/>
      <c r="S35" s="72"/>
      <c r="T35" s="72"/>
      <c r="W35" s="72"/>
      <c r="X35" s="72"/>
      <c r="Y35" s="72"/>
    </row>
    <row r="36" spans="2:51" s="57" customFormat="1" ht="17.25" customHeight="1" x14ac:dyDescent="0.4">
      <c r="B36" s="67"/>
      <c r="C36" s="58" t="s">
        <v>4</v>
      </c>
      <c r="D36" s="58" t="s">
        <v>5</v>
      </c>
      <c r="G36" s="72"/>
      <c r="H36" s="72"/>
      <c r="J36" s="72"/>
      <c r="K36" s="72"/>
      <c r="L36" s="72"/>
      <c r="M36" s="72"/>
      <c r="N36" s="72"/>
      <c r="O36" s="72"/>
      <c r="R36" s="72"/>
      <c r="S36" s="72"/>
      <c r="T36" s="72"/>
      <c r="W36" s="72"/>
      <c r="X36" s="72"/>
      <c r="Y36" s="72"/>
    </row>
    <row r="37" spans="2:51" s="57" customFormat="1" ht="17.25" customHeight="1" x14ac:dyDescent="0.4">
      <c r="B37" s="67"/>
      <c r="C37" s="58" t="s">
        <v>6</v>
      </c>
      <c r="D37" s="71" t="s">
        <v>111</v>
      </c>
      <c r="G37" s="72"/>
      <c r="H37" s="72"/>
      <c r="J37" s="72"/>
      <c r="K37" s="72"/>
      <c r="L37" s="72"/>
      <c r="M37" s="72"/>
      <c r="N37" s="72"/>
      <c r="O37" s="72"/>
      <c r="R37" s="72"/>
      <c r="S37" s="72"/>
      <c r="T37" s="72"/>
      <c r="W37" s="72"/>
      <c r="X37" s="72"/>
      <c r="Y37" s="72"/>
    </row>
    <row r="38" spans="2:51" s="57" customFormat="1" ht="17.25" customHeight="1" x14ac:dyDescent="0.4">
      <c r="B38" s="67"/>
      <c r="C38" s="58" t="s">
        <v>7</v>
      </c>
      <c r="D38" s="71" t="s">
        <v>112</v>
      </c>
      <c r="G38" s="72"/>
      <c r="H38" s="72"/>
      <c r="J38" s="72"/>
      <c r="K38" s="72"/>
      <c r="L38" s="72"/>
      <c r="M38" s="72"/>
      <c r="N38" s="72"/>
      <c r="O38" s="72"/>
      <c r="R38" s="72"/>
      <c r="S38" s="72"/>
      <c r="T38" s="72"/>
      <c r="W38" s="72"/>
      <c r="X38" s="72"/>
      <c r="Y38" s="72"/>
    </row>
    <row r="39" spans="2:51" s="57" customFormat="1" ht="17.25" customHeight="1" x14ac:dyDescent="0.4">
      <c r="B39" s="67"/>
      <c r="C39" s="58" t="s">
        <v>8</v>
      </c>
      <c r="D39" s="71" t="s">
        <v>113</v>
      </c>
      <c r="G39" s="72"/>
      <c r="H39" s="72"/>
      <c r="J39" s="72"/>
      <c r="K39" s="72"/>
      <c r="L39" s="72"/>
      <c r="M39" s="72"/>
      <c r="N39" s="72"/>
      <c r="O39" s="72"/>
      <c r="R39" s="72"/>
      <c r="S39" s="72"/>
      <c r="T39" s="72"/>
      <c r="W39" s="72"/>
      <c r="X39" s="72"/>
      <c r="Y39" s="72"/>
    </row>
    <row r="40" spans="2:51" s="57" customFormat="1" ht="17.25" customHeight="1" x14ac:dyDescent="0.4">
      <c r="B40" s="67"/>
      <c r="C40" s="58" t="s">
        <v>9</v>
      </c>
      <c r="D40" s="71" t="s">
        <v>137</v>
      </c>
      <c r="G40" s="72"/>
      <c r="H40" s="72"/>
      <c r="J40" s="72"/>
      <c r="K40" s="72"/>
      <c r="L40" s="72"/>
      <c r="M40" s="72"/>
      <c r="N40" s="72"/>
      <c r="O40" s="72"/>
      <c r="R40" s="72"/>
      <c r="S40" s="72"/>
      <c r="T40" s="72"/>
      <c r="W40" s="72"/>
      <c r="X40" s="72"/>
      <c r="Y40" s="72"/>
    </row>
    <row r="41" spans="2:51" s="57" customFormat="1" ht="17.25" customHeight="1" x14ac:dyDescent="0.4">
      <c r="B41" s="67"/>
      <c r="C41" s="67"/>
      <c r="D41" s="67"/>
      <c r="G41" s="72"/>
      <c r="H41" s="72"/>
      <c r="J41" s="72"/>
      <c r="K41" s="72"/>
      <c r="L41" s="72"/>
      <c r="M41" s="72"/>
      <c r="N41" s="72"/>
      <c r="O41" s="72"/>
      <c r="R41" s="72"/>
      <c r="S41" s="72"/>
      <c r="T41" s="72"/>
      <c r="W41" s="72"/>
      <c r="X41" s="72"/>
      <c r="Y41" s="72"/>
    </row>
    <row r="42" spans="2:51" s="57" customFormat="1" ht="17.25" customHeight="1" x14ac:dyDescent="0.4">
      <c r="B42" s="67"/>
      <c r="C42" s="73" t="s">
        <v>10</v>
      </c>
      <c r="D42" s="67"/>
      <c r="G42" s="72"/>
      <c r="H42" s="72"/>
      <c r="J42" s="72"/>
      <c r="K42" s="72"/>
      <c r="L42" s="72"/>
      <c r="M42" s="72"/>
      <c r="N42" s="72"/>
      <c r="O42" s="72"/>
      <c r="R42" s="72"/>
      <c r="S42" s="72"/>
      <c r="T42" s="72"/>
      <c r="W42" s="72"/>
      <c r="X42" s="72"/>
      <c r="Y42" s="72"/>
    </row>
    <row r="43" spans="2:51" s="57" customFormat="1" ht="17.25" customHeight="1" x14ac:dyDescent="0.4">
      <c r="C43" s="67" t="s">
        <v>114</v>
      </c>
      <c r="F43" s="73"/>
      <c r="G43" s="72"/>
      <c r="H43" s="72"/>
      <c r="J43" s="72"/>
      <c r="K43" s="72"/>
      <c r="L43" s="72"/>
      <c r="M43" s="72"/>
      <c r="N43" s="72"/>
      <c r="O43" s="72"/>
      <c r="R43" s="72"/>
      <c r="S43" s="72"/>
      <c r="T43" s="72"/>
      <c r="W43" s="72"/>
      <c r="X43" s="72"/>
      <c r="Y43" s="72"/>
    </row>
    <row r="44" spans="2:51" s="57" customFormat="1" ht="17.25" customHeight="1" x14ac:dyDescent="0.4">
      <c r="C44" s="67" t="s">
        <v>138</v>
      </c>
      <c r="F44" s="67"/>
      <c r="G44" s="72"/>
      <c r="H44" s="72"/>
      <c r="J44" s="72"/>
      <c r="K44" s="72"/>
      <c r="L44" s="72"/>
      <c r="M44" s="72"/>
      <c r="N44" s="72"/>
      <c r="O44" s="72"/>
      <c r="R44" s="72"/>
      <c r="S44" s="72"/>
      <c r="T44" s="72"/>
      <c r="W44" s="72"/>
      <c r="X44" s="72"/>
      <c r="Y44" s="72"/>
    </row>
    <row r="45" spans="2:51" s="57" customFormat="1" ht="17.25" customHeight="1" x14ac:dyDescent="0.4">
      <c r="B45" s="67"/>
      <c r="C45" s="67"/>
      <c r="D45" s="67"/>
      <c r="E45" s="73"/>
      <c r="F45" s="72"/>
      <c r="G45" s="72"/>
      <c r="H45" s="72"/>
      <c r="J45" s="72"/>
      <c r="K45" s="72"/>
      <c r="L45" s="72"/>
      <c r="M45" s="72"/>
      <c r="N45" s="72"/>
      <c r="O45" s="72"/>
      <c r="R45" s="72"/>
      <c r="S45" s="72"/>
      <c r="T45" s="72"/>
      <c r="W45" s="72"/>
      <c r="X45" s="72"/>
      <c r="Y45" s="72"/>
    </row>
    <row r="46" spans="2:51" s="57" customFormat="1" ht="17.25" customHeight="1" x14ac:dyDescent="0.4">
      <c r="B46" s="67" t="s">
        <v>240</v>
      </c>
      <c r="C46" s="67"/>
      <c r="D46" s="67"/>
    </row>
    <row r="47" spans="2:51" s="57" customFormat="1" ht="17.25" customHeight="1" x14ac:dyDescent="0.4">
      <c r="B47" s="67" t="s">
        <v>115</v>
      </c>
      <c r="C47" s="67"/>
      <c r="D47" s="67"/>
    </row>
    <row r="48" spans="2:51" s="57" customFormat="1" ht="17.25" customHeight="1" x14ac:dyDescent="0.4">
      <c r="B48" s="74" t="s">
        <v>118</v>
      </c>
      <c r="E48" s="72"/>
      <c r="F48" s="72"/>
      <c r="G48" s="72"/>
      <c r="H48" s="72"/>
      <c r="I48" s="72"/>
      <c r="J48" s="72"/>
      <c r="K48" s="72"/>
      <c r="L48" s="72"/>
      <c r="M48" s="72"/>
      <c r="N48" s="72"/>
      <c r="O48" s="72"/>
      <c r="P48" s="72"/>
      <c r="Q48" s="72"/>
      <c r="R48" s="72"/>
      <c r="S48" s="72"/>
      <c r="T48" s="72"/>
      <c r="U48" s="72"/>
      <c r="Y48" s="72"/>
      <c r="Z48" s="72"/>
      <c r="AA48" s="72"/>
      <c r="AB48" s="72"/>
      <c r="AD48" s="72"/>
      <c r="AE48" s="72"/>
      <c r="AF48" s="72"/>
      <c r="AG48" s="72"/>
      <c r="AH48" s="72"/>
      <c r="AI48" s="75"/>
      <c r="AJ48" s="72"/>
      <c r="AK48" s="72"/>
      <c r="AL48" s="72"/>
      <c r="AM48" s="72"/>
      <c r="AN48" s="72"/>
      <c r="AO48" s="72"/>
      <c r="AP48" s="72"/>
      <c r="AQ48" s="72"/>
      <c r="AR48" s="72"/>
      <c r="AS48" s="72"/>
      <c r="AT48" s="72"/>
      <c r="AU48" s="72"/>
      <c r="AV48" s="72"/>
      <c r="AW48" s="72"/>
      <c r="AX48" s="72"/>
      <c r="AY48" s="75"/>
    </row>
    <row r="49" spans="2:50" s="57" customFormat="1" ht="17.25" customHeight="1" x14ac:dyDescent="0.4"/>
    <row r="50" spans="2:50" s="57" customFormat="1" ht="17.25" customHeight="1" x14ac:dyDescent="0.4">
      <c r="B50" s="67" t="s">
        <v>241</v>
      </c>
      <c r="C50" s="67"/>
    </row>
    <row r="51" spans="2:50" s="57" customFormat="1" ht="17.25" customHeight="1" x14ac:dyDescent="0.4">
      <c r="B51" s="67"/>
      <c r="C51" s="67"/>
    </row>
    <row r="52" spans="2:50" s="57" customFormat="1" ht="17.25" customHeight="1" x14ac:dyDescent="0.4">
      <c r="B52" s="67" t="s">
        <v>242</v>
      </c>
      <c r="C52" s="67"/>
    </row>
    <row r="53" spans="2:50" s="57" customFormat="1" ht="17.25" customHeight="1" x14ac:dyDescent="0.4">
      <c r="B53" s="67" t="s">
        <v>191</v>
      </c>
      <c r="C53" s="67"/>
    </row>
    <row r="54" spans="2:50" s="57" customFormat="1" ht="17.25" customHeight="1" x14ac:dyDescent="0.4">
      <c r="B54" s="67"/>
      <c r="C54" s="67"/>
    </row>
    <row r="55" spans="2:50" s="57" customFormat="1" ht="17.25" customHeight="1" x14ac:dyDescent="0.4">
      <c r="B55" s="67" t="s">
        <v>243</v>
      </c>
      <c r="C55" s="67"/>
    </row>
    <row r="56" spans="2:50" s="57" customFormat="1" ht="17.25" customHeight="1" x14ac:dyDescent="0.4">
      <c r="B56" s="67" t="s">
        <v>116</v>
      </c>
      <c r="C56" s="67"/>
    </row>
    <row r="57" spans="2:50" s="57" customFormat="1" ht="17.25" customHeight="1" x14ac:dyDescent="0.4">
      <c r="B57" s="67"/>
      <c r="C57" s="67"/>
    </row>
    <row r="58" spans="2:50" s="57" customFormat="1" ht="17.25" customHeight="1" x14ac:dyDescent="0.4">
      <c r="B58" s="67" t="s">
        <v>244</v>
      </c>
      <c r="C58" s="67"/>
      <c r="D58" s="67"/>
    </row>
    <row r="59" spans="2:50" s="57" customFormat="1" ht="17.25" customHeight="1" x14ac:dyDescent="0.4">
      <c r="B59" s="67"/>
      <c r="C59" s="67"/>
      <c r="D59" s="67"/>
    </row>
    <row r="60" spans="2:50" s="57" customFormat="1" ht="17.25" customHeight="1" x14ac:dyDescent="0.4">
      <c r="B60" s="57" t="s">
        <v>245</v>
      </c>
      <c r="D60" s="67"/>
    </row>
    <row r="61" spans="2:50" s="57" customFormat="1" ht="17.25" customHeight="1" x14ac:dyDescent="0.4">
      <c r="B61" s="57" t="s">
        <v>117</v>
      </c>
      <c r="D61" s="67"/>
    </row>
    <row r="62" spans="2:50" s="57" customFormat="1" ht="17.25" customHeight="1" x14ac:dyDescent="0.4">
      <c r="B62" s="57" t="s">
        <v>192</v>
      </c>
    </row>
    <row r="63" spans="2:50" s="57" customFormat="1" ht="17.25" customHeight="1" x14ac:dyDescent="0.4"/>
    <row r="64" spans="2:50" s="57" customFormat="1" ht="17.25" customHeight="1" x14ac:dyDescent="0.4">
      <c r="B64" s="57" t="s">
        <v>246</v>
      </c>
      <c r="E64" s="76"/>
      <c r="F64" s="76"/>
      <c r="G64" s="76"/>
      <c r="H64" s="76"/>
      <c r="I64" s="76"/>
      <c r="J64" s="76"/>
      <c r="K64" s="76"/>
      <c r="L64" s="81"/>
      <c r="M64" s="57" t="s">
        <v>119</v>
      </c>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row>
    <row r="65" spans="2:71" s="57" customFormat="1" ht="17.25" customHeight="1" x14ac:dyDescent="0.4">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row>
    <row r="66" spans="2:71" s="57" customFormat="1" ht="17.25" customHeight="1" x14ac:dyDescent="0.4">
      <c r="B66" s="57" t="s">
        <v>247</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row>
    <row r="67" spans="2:71" s="57" customFormat="1" ht="17.25" customHeight="1" x14ac:dyDescent="0.4">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row>
    <row r="68" spans="2:71" s="57" customFormat="1" ht="17.25" customHeight="1" x14ac:dyDescent="0.4">
      <c r="B68" s="57" t="s">
        <v>248</v>
      </c>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row>
    <row r="69" spans="2:71" s="57" customFormat="1" ht="17.25" customHeight="1" x14ac:dyDescent="0.4">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row>
    <row r="70" spans="2:71" s="57" customFormat="1" ht="17.25" customHeight="1" x14ac:dyDescent="0.2">
      <c r="B70" s="57" t="s">
        <v>249</v>
      </c>
      <c r="BL70" s="77"/>
      <c r="BM70" s="78"/>
      <c r="BN70" s="77"/>
      <c r="BO70" s="77"/>
      <c r="BP70" s="77"/>
      <c r="BQ70" s="79"/>
      <c r="BR70" s="80"/>
      <c r="BS70" s="80"/>
    </row>
    <row r="71" spans="2:71" s="57" customFormat="1" ht="17.25" customHeight="1" x14ac:dyDescent="0.4">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row>
    <row r="72" spans="2:71" ht="17.25" customHeight="1" x14ac:dyDescent="0.4">
      <c r="B72" s="57"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5.5" x14ac:dyDescent="0.4"/>
  <cols>
    <col min="1" max="1" width="1.875" style="139" customWidth="1"/>
    <col min="2" max="2" width="11.5" style="139" customWidth="1"/>
    <col min="3" max="12" width="40.625" style="139" customWidth="1"/>
    <col min="13" max="16384" width="9" style="139"/>
  </cols>
  <sheetData>
    <row r="1" spans="2:12" x14ac:dyDescent="0.4">
      <c r="B1" s="61" t="s">
        <v>98</v>
      </c>
      <c r="C1" s="61"/>
      <c r="D1" s="61"/>
    </row>
    <row r="2" spans="2:12" x14ac:dyDescent="0.4">
      <c r="B2" s="61"/>
      <c r="C2" s="61"/>
      <c r="D2" s="61"/>
    </row>
    <row r="3" spans="2:12" x14ac:dyDescent="0.4">
      <c r="B3" s="140" t="s">
        <v>99</v>
      </c>
      <c r="C3" s="140" t="s">
        <v>100</v>
      </c>
      <c r="D3" s="61"/>
    </row>
    <row r="4" spans="2:12" x14ac:dyDescent="0.4">
      <c r="B4" s="141">
        <v>1</v>
      </c>
      <c r="C4" s="142" t="s">
        <v>194</v>
      </c>
      <c r="D4" s="61"/>
    </row>
    <row r="5" spans="2:12" x14ac:dyDescent="0.4">
      <c r="B5" s="141">
        <v>2</v>
      </c>
      <c r="C5" s="142" t="s">
        <v>195</v>
      </c>
    </row>
    <row r="6" spans="2:12" x14ac:dyDescent="0.4">
      <c r="B6" s="141">
        <v>3</v>
      </c>
      <c r="C6" s="142" t="s">
        <v>196</v>
      </c>
      <c r="D6" s="61"/>
    </row>
    <row r="7" spans="2:12" x14ac:dyDescent="0.4">
      <c r="B7" s="141">
        <v>4</v>
      </c>
      <c r="C7" s="142" t="s">
        <v>197</v>
      </c>
      <c r="D7" s="61"/>
    </row>
    <row r="8" spans="2:12" x14ac:dyDescent="0.4">
      <c r="B8" s="141">
        <v>5</v>
      </c>
      <c r="C8" s="142" t="s">
        <v>251</v>
      </c>
      <c r="D8" s="61"/>
    </row>
    <row r="9" spans="2:12" x14ac:dyDescent="0.4">
      <c r="B9" s="141">
        <v>6</v>
      </c>
      <c r="C9" s="142" t="s">
        <v>81</v>
      </c>
      <c r="D9" s="61"/>
    </row>
    <row r="10" spans="2:12" x14ac:dyDescent="0.4">
      <c r="B10" s="141">
        <v>7</v>
      </c>
      <c r="C10" s="142" t="s">
        <v>148</v>
      </c>
      <c r="D10" s="61"/>
    </row>
    <row r="12" spans="2:12" x14ac:dyDescent="0.4">
      <c r="B12" s="61" t="s">
        <v>101</v>
      </c>
    </row>
    <row r="13" spans="2:12" ht="26.25" thickBot="1" x14ac:dyDescent="0.45"/>
    <row r="14" spans="2:12" ht="26.25" thickBot="1" x14ac:dyDescent="0.45">
      <c r="B14" s="143" t="s">
        <v>83</v>
      </c>
      <c r="C14" s="144" t="s">
        <v>76</v>
      </c>
      <c r="D14" s="145" t="s">
        <v>85</v>
      </c>
      <c r="E14" s="145" t="s">
        <v>82</v>
      </c>
      <c r="F14" s="145" t="s">
        <v>81</v>
      </c>
      <c r="G14" s="145" t="s">
        <v>148</v>
      </c>
      <c r="H14" s="145" t="s">
        <v>148</v>
      </c>
      <c r="I14" s="145" t="s">
        <v>148</v>
      </c>
      <c r="J14" s="145" t="s">
        <v>148</v>
      </c>
      <c r="K14" s="145" t="s">
        <v>148</v>
      </c>
      <c r="L14" s="146" t="s">
        <v>148</v>
      </c>
    </row>
    <row r="15" spans="2:12" x14ac:dyDescent="0.4">
      <c r="B15" s="347" t="s">
        <v>84</v>
      </c>
      <c r="C15" s="147" t="s">
        <v>78</v>
      </c>
      <c r="D15" s="148" t="s">
        <v>79</v>
      </c>
      <c r="E15" s="148" t="s">
        <v>77</v>
      </c>
      <c r="F15" s="149" t="s">
        <v>81</v>
      </c>
      <c r="G15" s="149" t="s">
        <v>81</v>
      </c>
      <c r="H15" s="149" t="s">
        <v>81</v>
      </c>
      <c r="I15" s="149" t="s">
        <v>81</v>
      </c>
      <c r="J15" s="149" t="s">
        <v>81</v>
      </c>
      <c r="K15" s="149" t="s">
        <v>81</v>
      </c>
      <c r="L15" s="150" t="s">
        <v>81</v>
      </c>
    </row>
    <row r="16" spans="2:12" x14ac:dyDescent="0.4">
      <c r="B16" s="348"/>
      <c r="C16" s="151" t="s">
        <v>81</v>
      </c>
      <c r="D16" s="149" t="s">
        <v>80</v>
      </c>
      <c r="E16" s="149" t="s">
        <v>198</v>
      </c>
      <c r="F16" s="149" t="s">
        <v>81</v>
      </c>
      <c r="G16" s="149" t="s">
        <v>81</v>
      </c>
      <c r="H16" s="149" t="s">
        <v>81</v>
      </c>
      <c r="I16" s="149" t="s">
        <v>81</v>
      </c>
      <c r="J16" s="149" t="s">
        <v>81</v>
      </c>
      <c r="K16" s="149" t="s">
        <v>81</v>
      </c>
      <c r="L16" s="150" t="s">
        <v>81</v>
      </c>
    </row>
    <row r="17" spans="2:12" x14ac:dyDescent="0.4">
      <c r="B17" s="348"/>
      <c r="C17" s="151" t="s">
        <v>81</v>
      </c>
      <c r="D17" s="149" t="s">
        <v>19</v>
      </c>
      <c r="E17" s="149" t="s">
        <v>199</v>
      </c>
      <c r="F17" s="149" t="s">
        <v>81</v>
      </c>
      <c r="G17" s="149" t="s">
        <v>81</v>
      </c>
      <c r="H17" s="149" t="s">
        <v>81</v>
      </c>
      <c r="I17" s="149" t="s">
        <v>81</v>
      </c>
      <c r="J17" s="149" t="s">
        <v>81</v>
      </c>
      <c r="K17" s="149" t="s">
        <v>81</v>
      </c>
      <c r="L17" s="150" t="s">
        <v>81</v>
      </c>
    </row>
    <row r="18" spans="2:12" x14ac:dyDescent="0.4">
      <c r="B18" s="348"/>
      <c r="C18" s="151" t="s">
        <v>81</v>
      </c>
      <c r="D18" s="149" t="s">
        <v>106</v>
      </c>
      <c r="E18" s="149" t="s">
        <v>106</v>
      </c>
      <c r="F18" s="149" t="s">
        <v>81</v>
      </c>
      <c r="G18" s="149" t="s">
        <v>81</v>
      </c>
      <c r="H18" s="149" t="s">
        <v>81</v>
      </c>
      <c r="I18" s="149" t="s">
        <v>81</v>
      </c>
      <c r="J18" s="149" t="s">
        <v>81</v>
      </c>
      <c r="K18" s="149" t="s">
        <v>81</v>
      </c>
      <c r="L18" s="150" t="s">
        <v>81</v>
      </c>
    </row>
    <row r="19" spans="2:12" x14ac:dyDescent="0.4">
      <c r="B19" s="348"/>
      <c r="C19" s="151" t="s">
        <v>148</v>
      </c>
      <c r="D19" s="149" t="s">
        <v>81</v>
      </c>
      <c r="E19" s="149" t="s">
        <v>81</v>
      </c>
      <c r="F19" s="149" t="s">
        <v>81</v>
      </c>
      <c r="G19" s="149" t="s">
        <v>81</v>
      </c>
      <c r="H19" s="149" t="s">
        <v>81</v>
      </c>
      <c r="I19" s="149" t="s">
        <v>81</v>
      </c>
      <c r="J19" s="149" t="s">
        <v>81</v>
      </c>
      <c r="K19" s="149" t="s">
        <v>81</v>
      </c>
      <c r="L19" s="150" t="s">
        <v>81</v>
      </c>
    </row>
    <row r="20" spans="2:12" x14ac:dyDescent="0.4">
      <c r="B20" s="348"/>
      <c r="C20" s="151" t="s">
        <v>148</v>
      </c>
      <c r="D20" s="149" t="s">
        <v>81</v>
      </c>
      <c r="E20" s="149" t="s">
        <v>81</v>
      </c>
      <c r="F20" s="149" t="s">
        <v>81</v>
      </c>
      <c r="G20" s="149" t="s">
        <v>81</v>
      </c>
      <c r="H20" s="149" t="s">
        <v>81</v>
      </c>
      <c r="I20" s="149" t="s">
        <v>81</v>
      </c>
      <c r="J20" s="149" t="s">
        <v>81</v>
      </c>
      <c r="K20" s="149" t="s">
        <v>81</v>
      </c>
      <c r="L20" s="150" t="s">
        <v>81</v>
      </c>
    </row>
    <row r="21" spans="2:12" x14ac:dyDescent="0.4">
      <c r="B21" s="348"/>
      <c r="C21" s="151" t="s">
        <v>148</v>
      </c>
      <c r="D21" s="149" t="s">
        <v>81</v>
      </c>
      <c r="E21" s="149" t="s">
        <v>81</v>
      </c>
      <c r="F21" s="149" t="s">
        <v>81</v>
      </c>
      <c r="G21" s="149" t="s">
        <v>81</v>
      </c>
      <c r="H21" s="149" t="s">
        <v>81</v>
      </c>
      <c r="I21" s="149" t="s">
        <v>81</v>
      </c>
      <c r="J21" s="149" t="s">
        <v>81</v>
      </c>
      <c r="K21" s="149" t="s">
        <v>81</v>
      </c>
      <c r="L21" s="150" t="s">
        <v>81</v>
      </c>
    </row>
    <row r="22" spans="2:12" x14ac:dyDescent="0.4">
      <c r="B22" s="348"/>
      <c r="C22" s="151" t="s">
        <v>148</v>
      </c>
      <c r="D22" s="149" t="s">
        <v>81</v>
      </c>
      <c r="E22" s="149" t="s">
        <v>81</v>
      </c>
      <c r="F22" s="149" t="s">
        <v>81</v>
      </c>
      <c r="G22" s="149" t="s">
        <v>81</v>
      </c>
      <c r="H22" s="149" t="s">
        <v>81</v>
      </c>
      <c r="I22" s="149" t="s">
        <v>81</v>
      </c>
      <c r="J22" s="149" t="s">
        <v>81</v>
      </c>
      <c r="K22" s="149" t="s">
        <v>81</v>
      </c>
      <c r="L22" s="150" t="s">
        <v>81</v>
      </c>
    </row>
    <row r="23" spans="2:12" ht="26.25" thickBot="1" x14ac:dyDescent="0.45">
      <c r="B23" s="349"/>
      <c r="C23" s="152" t="s">
        <v>148</v>
      </c>
      <c r="D23" s="153" t="s">
        <v>148</v>
      </c>
      <c r="E23" s="153" t="s">
        <v>148</v>
      </c>
      <c r="F23" s="153" t="s">
        <v>148</v>
      </c>
      <c r="G23" s="153" t="s">
        <v>148</v>
      </c>
      <c r="H23" s="153" t="s">
        <v>148</v>
      </c>
      <c r="I23" s="153" t="s">
        <v>148</v>
      </c>
      <c r="J23" s="153" t="s">
        <v>148</v>
      </c>
      <c r="K23" s="153" t="s">
        <v>148</v>
      </c>
      <c r="L23" s="154" t="s">
        <v>148</v>
      </c>
    </row>
    <row r="25" spans="2:12" x14ac:dyDescent="0.4">
      <c r="C25" s="139" t="s">
        <v>145</v>
      </c>
    </row>
    <row r="26" spans="2:12" x14ac:dyDescent="0.4">
      <c r="C26" s="139" t="s">
        <v>86</v>
      </c>
    </row>
    <row r="27" spans="2:12" x14ac:dyDescent="0.4">
      <c r="C27" s="139" t="s">
        <v>147</v>
      </c>
    </row>
    <row r="28" spans="2:12" x14ac:dyDescent="0.4">
      <c r="C28" s="139" t="s">
        <v>87</v>
      </c>
    </row>
    <row r="29" spans="2:12" x14ac:dyDescent="0.4">
      <c r="C29" s="139" t="s">
        <v>102</v>
      </c>
    </row>
    <row r="30" spans="2:12" x14ac:dyDescent="0.4">
      <c r="C30" s="139" t="s">
        <v>200</v>
      </c>
    </row>
    <row r="32" spans="2:12" x14ac:dyDescent="0.4">
      <c r="C32" s="139" t="s">
        <v>88</v>
      </c>
    </row>
    <row r="33" spans="3:3" x14ac:dyDescent="0.4">
      <c r="C33" s="139" t="s">
        <v>89</v>
      </c>
    </row>
    <row r="35" spans="3:3" x14ac:dyDescent="0.4">
      <c r="C35" s="139" t="s">
        <v>146</v>
      </c>
    </row>
    <row r="36" spans="3:3" x14ac:dyDescent="0.4">
      <c r="C36" s="139" t="s">
        <v>90</v>
      </c>
    </row>
    <row r="37" spans="3:3" x14ac:dyDescent="0.4">
      <c r="C37" s="139" t="s">
        <v>91</v>
      </c>
    </row>
    <row r="38" spans="3:3" x14ac:dyDescent="0.4">
      <c r="C38" s="139" t="s">
        <v>92</v>
      </c>
    </row>
    <row r="39" spans="3:3" x14ac:dyDescent="0.4">
      <c r="C39" s="139" t="s">
        <v>93</v>
      </c>
    </row>
    <row r="40" spans="3:3" x14ac:dyDescent="0.4">
      <c r="C40" s="139"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寺谷 拓真</cp:lastModifiedBy>
  <cp:lastPrinted>2024-03-29T06:20:12Z</cp:lastPrinted>
  <dcterms:created xsi:type="dcterms:W3CDTF">2020-01-28T01:12:50Z</dcterms:created>
  <dcterms:modified xsi:type="dcterms:W3CDTF">2024-03-29T06:20:14Z</dcterms:modified>
</cp:coreProperties>
</file>