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1.54\財政係\ホームページ用\更新ファイル\280225更新\☆経営比較分析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AT8" i="4" s="1"/>
  <c r="R6" i="5"/>
  <c r="AL8" i="4" s="1"/>
  <c r="Q6" i="5"/>
  <c r="AD10" i="4" s="1"/>
  <c r="P6" i="5"/>
  <c r="W10" i="4" s="1"/>
  <c r="O6" i="5"/>
  <c r="P10" i="4" s="1"/>
  <c r="N6" i="5"/>
  <c r="I10" i="4" s="1"/>
  <c r="M6" i="5"/>
  <c r="B10"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8" i="4"/>
  <c r="P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<sst xmlns="http://schemas.openxmlformats.org/spreadsheetml/2006/main" count="221" uniqueCount="111">
  <si>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</si>
  <si>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</si>
  <si>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</si>
  <si>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</si>
  <si>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</si>
  <si>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</si>
  <si>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</si>
  <si>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</si>
  <si>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</si>
  <si>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</si>
  <si>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</si>
  <si>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</si>
  <si>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</si>
  <si>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</si>
  <si>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</si>
  <si>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</si>
  <si>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</si>
  <si>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</si>
  <si>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</si>
  <si>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</si>
  <si>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</si>
  <si>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</si>
  <si>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</si>
  <si>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</si>
  <si>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</si>
  <si>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</si>
  <si>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</si>
  <si>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</si>
  <si>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</si>
  <si>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</si>
  <si>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</si>
  <si>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</si>
  <si>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</si>
  <si>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</si>
  <si>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</si>
  <si>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</si>
  <si>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</si>
  <si>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</si>
  <si>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</si>
  <si>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</si>
  <si>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</si>
  <si>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</si>
  <si>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</si>
  <si>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</si>
  <si>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</si>
  <si>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</si>
  <si>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</si>
  <si>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</si>
  <si>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</si>
  <si>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</si>
  <si>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</si>
  <si>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</si>
  <si>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</si>
  <si>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</si>
  <si>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</si>
  <si>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</si>
  <si>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</si>
  <si>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</si>
  <si>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</si>
  <si>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</si>
  <si>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</si>
  <si>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</si>
  <si>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</si>
  <si>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</si>
  <si>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</si>
  <si>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</si>
  <si>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</si>
  <si>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</si>
  <si>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</si>
  <si>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</si>
  <si>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</si>
  <si>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</si>
  <si>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</si>
  <si>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</si>
  <si>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</si>
  <si>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</si>
  <si>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</si>
  <si>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</si>
  <si>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</si>
  <si>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</si>
  <si>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</si>
  <si>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</si>
  <si>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</si>
  <si>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</si>
  <si>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</si>
  <si>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</si>
  <si>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</si>
  <si>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</si>
  <si>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</si>
  <si>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</si>
  <si>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</si>
  <si>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</si>
  <si>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</si>
  <si>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</si>
  <si>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</si>
  <si>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</si>
  <si>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田辺市</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</si>
  <si>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</si>
  <si>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</si>
  <si>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</si>
  <si>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</si>
  <si>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</si>
  <si>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</si>
  <si>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</si>
  <si>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</si>
  <si>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</si>
  <si>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</si>
  <si>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</si>
  <si>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現状、平成21年９月全域供用開始の施設であり、大きな改修などはありませんが、今後老朽化により発生する改修経費も想定した計画的な老朽化対策に取り組んでまいります。</t>
    <rPh sb="1" eb="3">
      <t>ゲンジョウ</t>
    </rPh>
    <rPh sb="4" eb="6">
      <t>ヘイセイ</t>
    </rPh>
    <rPh sb="8" eb="9">
      <t>ネン</t>
    </rPh>
    <rPh sb="10" eb="11">
      <t>ガツ</t>
    </rPh>
    <rPh sb="11" eb="13">
      <t>ゼンイキ</t>
    </rPh>
    <rPh sb="13" eb="15">
      <t>キョウヨウ</t>
    </rPh>
    <rPh sb="15" eb="17">
      <t>カイシ</t>
    </rPh>
    <rPh sb="18" eb="20">
      <t>シセツ</t>
    </rPh>
    <rPh sb="24" eb="25">
      <t>オオ</t>
    </rPh>
    <rPh sb="27" eb="29">
      <t>カイシュウ</t>
    </rPh>
    <phoneticPr fontId="4"/>
  </si>
  <si>
    <t>　本市の漁業集落排水事業は、本市の芳養地域で行われている事業です。
　平成21年９月全域供用開始から加入戸数も増加傾向で料金収入も徐々に増加してきている状況であるため、更なる接続促進の啓発及び周知活動に努めるとともに、計画的かつ効率的な施設の維持管理を行い、地域の生活環境の向上を図り、経営の安定化に努めてまいります。</t>
    <rPh sb="1" eb="2">
      <t>ホン</t>
    </rPh>
    <rPh sb="2" eb="3">
      <t>シ</t>
    </rPh>
    <rPh sb="4" eb="6">
      <t>ギョギョウ</t>
    </rPh>
    <rPh sb="6" eb="8">
      <t>シュウラク</t>
    </rPh>
    <rPh sb="8" eb="10">
      <t>ハイスイ</t>
    </rPh>
    <rPh sb="10" eb="12">
      <t>ジギョウ</t>
    </rPh>
    <rPh sb="14" eb="15">
      <t>ホン</t>
    </rPh>
    <rPh sb="15" eb="16">
      <t>シ</t>
    </rPh>
    <rPh sb="17" eb="19">
      <t>ハヤ</t>
    </rPh>
    <rPh sb="19" eb="21">
      <t>チイキ</t>
    </rPh>
    <rPh sb="22" eb="23">
      <t>オコナ</t>
    </rPh>
    <rPh sb="28" eb="30">
      <t>ジギョウ</t>
    </rPh>
    <rPh sb="68" eb="70">
      <t>ゾウカ</t>
    </rPh>
    <rPh sb="76" eb="78">
      <t>ジョウキョウ</t>
    </rPh>
    <rPh sb="84" eb="85">
      <t>サラ</t>
    </rPh>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</si>
  <si>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企業債残高対事業規模比率は、類似団体を上回る状況で推移しておりますが、平成21年９月全域供用開始で、加入戸数が増加し、使用収入も増加してきているため、引き続き地方債の償還については、全てを一般会計からの繰入金収入に頼ることなく、可能な限り使用料収入での地方債償還を行い、比率の改善に努めてまいります。
　汚水処理原価は、類似団体より高い数値となっているため、接続率の向上を図る等有収水量を増加に努め、汚水処理原価の改善に努めてまいります。
　施設利用率は、H24年度以降は類似団体と同程度の状況を維持しており、今後もさらに接続促進の普及啓発・周知活動を行い、施設利用率を高めていけるよう努めてまいります。
　水洗化率は、類似団体平均値より低い状況となっており、使用料収入の増加を図るためにも水洗化率向上の取り組みに努めてまいります。</t>
    <rPh sb="208" eb="210">
      <t>ヘイセイ</t>
    </rPh>
    <rPh sb="212" eb="213">
      <t>ネン</t>
    </rPh>
    <rPh sb="214" eb="215">
      <t>ガツ</t>
    </rPh>
    <rPh sb="215" eb="217">
      <t>ゼンイキ</t>
    </rPh>
    <rPh sb="217" eb="219">
      <t>キョウヨウ</t>
    </rPh>
    <rPh sb="219" eb="221">
      <t>カイシ</t>
    </rPh>
    <rPh sb="223" eb="225">
      <t>カニュウ</t>
    </rPh>
    <rPh sb="225" eb="227">
      <t>コスウ</t>
    </rPh>
    <rPh sb="228" eb="230">
      <t>ゾウカ</t>
    </rPh>
    <rPh sb="232" eb="234">
      <t>シヨウ</t>
    </rPh>
    <rPh sb="234" eb="236">
      <t>シュウニュウ</t>
    </rPh>
    <rPh sb="237" eb="239">
      <t>ゾウカ</t>
    </rPh>
    <rPh sb="248" eb="249">
      <t>ヒ</t>
    </rPh>
    <rPh sb="250" eb="251">
      <t>ツヅ</t>
    </rPh>
    <rPh sb="276" eb="277">
      <t>キン</t>
    </rPh>
    <rPh sb="277" eb="279">
      <t>シュウニュウ</t>
    </rPh>
    <rPh sb="305" eb="306">
      <t>オコナ</t>
    </rPh>
    <rPh sb="404" eb="405">
      <t>ネン</t>
    </rPh>
    <rPh sb="405" eb="406">
      <t>ド</t>
    </rPh>
    <rPh sb="406" eb="408">
      <t>イコウ</t>
    </rPh>
    <rPh sb="409" eb="411">
      <t>ルイジ</t>
    </rPh>
    <rPh sb="411" eb="413">
      <t>ダンタイ</t>
    </rPh>
    <rPh sb="414" eb="417">
      <t>ドウテイド</t>
    </rPh>
    <rPh sb="418" eb="420">
      <t>ジョウキョウ</t>
    </rPh>
    <rPh sb="421" eb="423">
      <t>イジ</t>
    </rPh>
    <rPh sb="483" eb="485">
      <t>ルイジ</t>
    </rPh>
    <rPh sb="485" eb="487">
      <t>ダンタイ</t>
    </rPh>
    <rPh sb="494" eb="496">
      <t>ジョウキョウ</t>
    </rPh>
    <rPh sb="530" eb="53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</si>
</sst>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5211688"/>
        <c:axId val="195214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0.4</c:v>
                </c:pt>
                <c:pt idx="2">
                  <c:v>0.36</c:v>
                </c:pt>
                <c:pt idx="3">
                  <c:v>0.25</c:v>
                </c:pt>
                <c:pt idx="4">
                  <c:v>0.31</c:v>
                </c:pt>
              </c:numCache>
            </c:numRef>
          </c:val>
          <c:smooth val="0"/>
        </c:ser>
        <c:dLbls>
          <c:showLegendKey val="0"/>
          <c:showVal val="0"/>
          <c:showCatName val="0"/>
          <c:showSerName val="0"/>
          <c:showPercent val="0"/>
          <c:showBubbleSize val="0"/>
        </c:dLbls>
        <c:marker val="1"/>
        <c:smooth val="0"/>
        <c:axId val="195211688"/>
        <c:axId val="195214120"/>
      </c:lineChart>
      <c:dateAx>
        <c:axId val="195211688"/>
        <c:scaling>
          <c:orientation val="minMax"/>
        </c:scaling>
        <c:delete val="1"/>
        <c:axPos val="b"/>
        <c:numFmt formatCode="ge" sourceLinked="1"/>
        <c:majorTickMark val="none"/>
        <c:minorTickMark val="none"/>
        <c:tickLblPos val="none"/>
        <c:crossAx val="195214120"/>
        <c:crosses val="autoZero"/>
        <c:auto val="1"/>
        <c:lblOffset val="100"/>
        <c:baseTimeUnit val="years"/>
      </c:dateAx>
      <c:valAx>
        <c:axId val="19521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211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95</c:v>
                </c:pt>
                <c:pt idx="1">
                  <c:v>28.51</c:v>
                </c:pt>
                <c:pt idx="2">
                  <c:v>32.89</c:v>
                </c:pt>
                <c:pt idx="3">
                  <c:v>34.94</c:v>
                </c:pt>
                <c:pt idx="4">
                  <c:v>34.36</c:v>
                </c:pt>
              </c:numCache>
            </c:numRef>
          </c:val>
        </c:ser>
        <c:dLbls>
          <c:showLegendKey val="0"/>
          <c:showVal val="0"/>
          <c:showCatName val="0"/>
          <c:showSerName val="0"/>
          <c:showPercent val="0"/>
          <c:showBubbleSize val="0"/>
        </c:dLbls>
        <c:gapWidth val="150"/>
        <c:axId val="196090176"/>
        <c:axId val="196090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31.9</c:v>
                </c:pt>
                <c:pt idx="1">
                  <c:v>32.04</c:v>
                </c:pt>
                <c:pt idx="2">
                  <c:v>33.81</c:v>
                </c:pt>
                <c:pt idx="3">
                  <c:v>31.37</c:v>
                </c:pt>
                <c:pt idx="4">
                  <c:v>29.86</c:v>
                </c:pt>
              </c:numCache>
            </c:numRef>
          </c:val>
          <c:smooth val="0"/>
        </c:ser>
        <c:dLbls>
          <c:showLegendKey val="0"/>
          <c:showVal val="0"/>
          <c:showCatName val="0"/>
          <c:showSerName val="0"/>
          <c:showPercent val="0"/>
          <c:showBubbleSize val="0"/>
        </c:dLbls>
        <c:marker val="1"/>
        <c:smooth val="0"/>
        <c:axId val="196090176"/>
        <c:axId val="196090568"/>
      </c:lineChart>
      <c:dateAx>
        <c:axId val="196090176"/>
        <c:scaling>
          <c:orientation val="minMax"/>
        </c:scaling>
        <c:delete val="1"/>
        <c:axPos val="b"/>
        <c:numFmt formatCode="ge" sourceLinked="1"/>
        <c:majorTickMark val="none"/>
        <c:minorTickMark val="none"/>
        <c:tickLblPos val="none"/>
        <c:crossAx val="196090568"/>
        <c:crosses val="autoZero"/>
        <c:auto val="1"/>
        <c:lblOffset val="100"/>
        <c:baseTimeUnit val="years"/>
      </c:dateAx>
      <c:valAx>
        <c:axId val="196090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09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35.6</c:v>
                </c:pt>
                <c:pt idx="1">
                  <c:v>48.27</c:v>
                </c:pt>
                <c:pt idx="2">
                  <c:v>53.27</c:v>
                </c:pt>
                <c:pt idx="3">
                  <c:v>53.44</c:v>
                </c:pt>
                <c:pt idx="4">
                  <c:v>54.31</c:v>
                </c:pt>
              </c:numCache>
            </c:numRef>
          </c:val>
        </c:ser>
        <c:dLbls>
          <c:showLegendKey val="0"/>
          <c:showVal val="0"/>
          <c:showCatName val="0"/>
          <c:showSerName val="0"/>
          <c:showPercent val="0"/>
          <c:showBubbleSize val="0"/>
        </c:dLbls>
        <c:gapWidth val="150"/>
        <c:axId val="196091744"/>
        <c:axId val="196092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69.69</c:v>
                </c:pt>
                <c:pt idx="1">
                  <c:v>68.86</c:v>
                </c:pt>
                <c:pt idx="2">
                  <c:v>68.7</c:v>
                </c:pt>
                <c:pt idx="3">
                  <c:v>67.38</c:v>
                </c:pt>
                <c:pt idx="4">
                  <c:v>65.95</c:v>
                </c:pt>
              </c:numCache>
            </c:numRef>
          </c:val>
          <c:smooth val="0"/>
        </c:ser>
        <c:dLbls>
          <c:showLegendKey val="0"/>
          <c:showVal val="0"/>
          <c:showCatName val="0"/>
          <c:showSerName val="0"/>
          <c:showPercent val="0"/>
          <c:showBubbleSize val="0"/>
        </c:dLbls>
        <c:marker val="1"/>
        <c:smooth val="0"/>
        <c:axId val="196091744"/>
        <c:axId val="196092136"/>
      </c:lineChart>
      <c:dateAx>
        <c:axId val="196091744"/>
        <c:scaling>
          <c:orientation val="minMax"/>
        </c:scaling>
        <c:delete val="1"/>
        <c:axPos val="b"/>
        <c:numFmt formatCode="ge" sourceLinked="1"/>
        <c:majorTickMark val="none"/>
        <c:minorTickMark val="none"/>
        <c:tickLblPos val="none"/>
        <c:crossAx val="196092136"/>
        <c:crosses val="autoZero"/>
        <c:auto val="1"/>
        <c:lblOffset val="100"/>
        <c:baseTimeUnit val="years"/>
      </c:dateAx>
      <c:valAx>
        <c:axId val="196092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09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82.73</c:v>
                </c:pt>
                <c:pt idx="1">
                  <c:v>75.67</c:v>
                </c:pt>
                <c:pt idx="2">
                  <c:v>66.83</c:v>
                </c:pt>
                <c:pt idx="3">
                  <c:v>70.209999999999994</c:v>
                </c:pt>
                <c:pt idx="4">
                  <c:v>64.209999999999994</c:v>
                </c:pt>
              </c:numCache>
            </c:numRef>
          </c:val>
        </c:ser>
        <c:dLbls>
          <c:showLegendKey val="0"/>
          <c:showVal val="0"/>
          <c:showCatName val="0"/>
          <c:showSerName val="0"/>
          <c:showPercent val="0"/>
          <c:showBubbleSize val="0"/>
        </c:dLbls>
        <c:gapWidth val="150"/>
        <c:axId val="195849288"/>
        <c:axId val="195849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849288"/>
        <c:axId val="195849672"/>
      </c:lineChart>
      <c:dateAx>
        <c:axId val="195849288"/>
        <c:scaling>
          <c:orientation val="minMax"/>
        </c:scaling>
        <c:delete val="1"/>
        <c:axPos val="b"/>
        <c:numFmt formatCode="ge" sourceLinked="1"/>
        <c:majorTickMark val="none"/>
        <c:minorTickMark val="none"/>
        <c:tickLblPos val="none"/>
        <c:crossAx val="195849672"/>
        <c:crosses val="autoZero"/>
        <c:auto val="1"/>
        <c:lblOffset val="100"/>
        <c:baseTimeUnit val="years"/>
      </c:dateAx>
      <c:valAx>
        <c:axId val="195849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849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5906496"/>
        <c:axId val="19590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906496"/>
        <c:axId val="195906880"/>
      </c:lineChart>
      <c:dateAx>
        <c:axId val="195906496"/>
        <c:scaling>
          <c:orientation val="minMax"/>
        </c:scaling>
        <c:delete val="1"/>
        <c:axPos val="b"/>
        <c:numFmt formatCode="ge" sourceLinked="1"/>
        <c:majorTickMark val="none"/>
        <c:minorTickMark val="none"/>
        <c:tickLblPos val="none"/>
        <c:crossAx val="195906880"/>
        <c:crosses val="autoZero"/>
        <c:auto val="1"/>
        <c:lblOffset val="100"/>
        <c:baseTimeUnit val="years"/>
      </c:dateAx>
      <c:valAx>
        <c:axId val="19590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90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5684256"/>
        <c:axId val="19568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684256"/>
        <c:axId val="195687456"/>
      </c:lineChart>
      <c:dateAx>
        <c:axId val="195684256"/>
        <c:scaling>
          <c:orientation val="minMax"/>
        </c:scaling>
        <c:delete val="1"/>
        <c:axPos val="b"/>
        <c:numFmt formatCode="ge" sourceLinked="1"/>
        <c:majorTickMark val="none"/>
        <c:minorTickMark val="none"/>
        <c:tickLblPos val="none"/>
        <c:crossAx val="195687456"/>
        <c:crosses val="autoZero"/>
        <c:auto val="1"/>
        <c:lblOffset val="100"/>
        <c:baseTimeUnit val="years"/>
      </c:dateAx>
      <c:valAx>
        <c:axId val="19568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68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5688632"/>
        <c:axId val="19568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688632"/>
        <c:axId val="195689024"/>
      </c:lineChart>
      <c:dateAx>
        <c:axId val="195688632"/>
        <c:scaling>
          <c:orientation val="minMax"/>
        </c:scaling>
        <c:delete val="1"/>
        <c:axPos val="b"/>
        <c:numFmt formatCode="ge" sourceLinked="1"/>
        <c:majorTickMark val="none"/>
        <c:minorTickMark val="none"/>
        <c:tickLblPos val="none"/>
        <c:crossAx val="195689024"/>
        <c:crosses val="autoZero"/>
        <c:auto val="1"/>
        <c:lblOffset val="100"/>
        <c:baseTimeUnit val="years"/>
      </c:dateAx>
      <c:valAx>
        <c:axId val="19568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688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5690200"/>
        <c:axId val="19569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690200"/>
        <c:axId val="195690592"/>
      </c:lineChart>
      <c:dateAx>
        <c:axId val="195690200"/>
        <c:scaling>
          <c:orientation val="minMax"/>
        </c:scaling>
        <c:delete val="1"/>
        <c:axPos val="b"/>
        <c:numFmt formatCode="ge" sourceLinked="1"/>
        <c:majorTickMark val="none"/>
        <c:minorTickMark val="none"/>
        <c:tickLblPos val="none"/>
        <c:crossAx val="195690592"/>
        <c:crosses val="autoZero"/>
        <c:auto val="1"/>
        <c:lblOffset val="100"/>
        <c:baseTimeUnit val="years"/>
      </c:dateAx>
      <c:valAx>
        <c:axId val="19569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690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7147.9</c:v>
                </c:pt>
                <c:pt idx="1">
                  <c:v>5904.51</c:v>
                </c:pt>
                <c:pt idx="2">
                  <c:v>4876.71</c:v>
                </c:pt>
                <c:pt idx="3">
                  <c:v>4508.87</c:v>
                </c:pt>
                <c:pt idx="4">
                  <c:v>4123.17</c:v>
                </c:pt>
              </c:numCache>
            </c:numRef>
          </c:val>
        </c:ser>
        <c:dLbls>
          <c:showLegendKey val="0"/>
          <c:showVal val="0"/>
          <c:showCatName val="0"/>
          <c:showSerName val="0"/>
          <c:showPercent val="0"/>
          <c:showBubbleSize val="0"/>
        </c:dLbls>
        <c:gapWidth val="150"/>
        <c:axId val="195691768"/>
        <c:axId val="19569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1546.01</c:v>
                </c:pt>
                <c:pt idx="1">
                  <c:v>1723.1</c:v>
                </c:pt>
                <c:pt idx="2">
                  <c:v>1665.33</c:v>
                </c:pt>
                <c:pt idx="3">
                  <c:v>1716.47</c:v>
                </c:pt>
                <c:pt idx="4">
                  <c:v>1741.94</c:v>
                </c:pt>
              </c:numCache>
            </c:numRef>
          </c:val>
          <c:smooth val="0"/>
        </c:ser>
        <c:dLbls>
          <c:showLegendKey val="0"/>
          <c:showVal val="0"/>
          <c:showCatName val="0"/>
          <c:showSerName val="0"/>
          <c:showPercent val="0"/>
          <c:showBubbleSize val="0"/>
        </c:dLbls>
        <c:marker val="1"/>
        <c:smooth val="0"/>
        <c:axId val="195691768"/>
        <c:axId val="195692160"/>
      </c:lineChart>
      <c:dateAx>
        <c:axId val="195691768"/>
        <c:scaling>
          <c:orientation val="minMax"/>
        </c:scaling>
        <c:delete val="1"/>
        <c:axPos val="b"/>
        <c:numFmt formatCode="ge" sourceLinked="1"/>
        <c:majorTickMark val="none"/>
        <c:minorTickMark val="none"/>
        <c:tickLblPos val="none"/>
        <c:crossAx val="195692160"/>
        <c:crosses val="autoZero"/>
        <c:auto val="1"/>
        <c:lblOffset val="100"/>
        <c:baseTimeUnit val="years"/>
      </c:dateAx>
      <c:valAx>
        <c:axId val="19569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691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31.11</c:v>
                </c:pt>
                <c:pt idx="1">
                  <c:v>29.57</c:v>
                </c:pt>
                <c:pt idx="2">
                  <c:v>33.44</c:v>
                </c:pt>
                <c:pt idx="3">
                  <c:v>24.88</c:v>
                </c:pt>
                <c:pt idx="4">
                  <c:v>28.16</c:v>
                </c:pt>
              </c:numCache>
            </c:numRef>
          </c:val>
        </c:ser>
        <c:dLbls>
          <c:showLegendKey val="0"/>
          <c:showVal val="0"/>
          <c:showCatName val="0"/>
          <c:showSerName val="0"/>
          <c:showPercent val="0"/>
          <c:showBubbleSize val="0"/>
        </c:dLbls>
        <c:gapWidth val="150"/>
        <c:axId val="195693336"/>
        <c:axId val="19569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38.049999999999997</c:v>
                </c:pt>
                <c:pt idx="1">
                  <c:v>35.909999999999997</c:v>
                </c:pt>
                <c:pt idx="2">
                  <c:v>37.92</c:v>
                </c:pt>
                <c:pt idx="3">
                  <c:v>35.049999999999997</c:v>
                </c:pt>
                <c:pt idx="4">
                  <c:v>33.86</c:v>
                </c:pt>
              </c:numCache>
            </c:numRef>
          </c:val>
          <c:smooth val="0"/>
        </c:ser>
        <c:dLbls>
          <c:showLegendKey val="0"/>
          <c:showVal val="0"/>
          <c:showCatName val="0"/>
          <c:showSerName val="0"/>
          <c:showPercent val="0"/>
          <c:showBubbleSize val="0"/>
        </c:dLbls>
        <c:marker val="1"/>
        <c:smooth val="0"/>
        <c:axId val="195693336"/>
        <c:axId val="195693728"/>
      </c:lineChart>
      <c:dateAx>
        <c:axId val="195693336"/>
        <c:scaling>
          <c:orientation val="minMax"/>
        </c:scaling>
        <c:delete val="1"/>
        <c:axPos val="b"/>
        <c:numFmt formatCode="ge" sourceLinked="1"/>
        <c:majorTickMark val="none"/>
        <c:minorTickMark val="none"/>
        <c:tickLblPos val="none"/>
        <c:crossAx val="195693728"/>
        <c:crosses val="autoZero"/>
        <c:auto val="1"/>
        <c:lblOffset val="100"/>
        <c:baseTimeUnit val="years"/>
      </c:dateAx>
      <c:valAx>
        <c:axId val="1956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693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525.62</c:v>
                </c:pt>
                <c:pt idx="1">
                  <c:v>578.66999999999996</c:v>
                </c:pt>
                <c:pt idx="2">
                  <c:v>503.22</c:v>
                </c:pt>
                <c:pt idx="3">
                  <c:v>650.09</c:v>
                </c:pt>
                <c:pt idx="4">
                  <c:v>603.19000000000005</c:v>
                </c:pt>
              </c:numCache>
            </c:numRef>
          </c:val>
        </c:ser>
        <c:dLbls>
          <c:showLegendKey val="0"/>
          <c:showVal val="0"/>
          <c:showCatName val="0"/>
          <c:showSerName val="0"/>
          <c:showPercent val="0"/>
          <c:showBubbleSize val="0"/>
        </c:dLbls>
        <c:gapWidth val="150"/>
        <c:axId val="195694904"/>
        <c:axId val="196089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438.41</c:v>
                </c:pt>
                <c:pt idx="1">
                  <c:v>459.38</c:v>
                </c:pt>
                <c:pt idx="2">
                  <c:v>438.71</c:v>
                </c:pt>
                <c:pt idx="3">
                  <c:v>463.38</c:v>
                </c:pt>
                <c:pt idx="4">
                  <c:v>510.15</c:v>
                </c:pt>
              </c:numCache>
            </c:numRef>
          </c:val>
          <c:smooth val="0"/>
        </c:ser>
        <c:dLbls>
          <c:showLegendKey val="0"/>
          <c:showVal val="0"/>
          <c:showCatName val="0"/>
          <c:showSerName val="0"/>
          <c:showPercent val="0"/>
          <c:showBubbleSize val="0"/>
        </c:dLbls>
        <c:marker val="1"/>
        <c:smooth val="0"/>
        <c:axId val="195694904"/>
        <c:axId val="196089000"/>
      </c:lineChart>
      <c:dateAx>
        <c:axId val="195694904"/>
        <c:scaling>
          <c:orientation val="minMax"/>
        </c:scaling>
        <c:delete val="1"/>
        <c:axPos val="b"/>
        <c:numFmt formatCode="ge" sourceLinked="1"/>
        <c:majorTickMark val="none"/>
        <c:minorTickMark val="none"/>
        <c:tickLblPos val="none"/>
        <c:crossAx val="196089000"/>
        <c:crosses val="autoZero"/>
        <c:auto val="1"/>
        <c:lblOffset val="100"/>
        <c:baseTimeUnit val="years"/>
      </c:dateAx>
      <c:valAx>
        <c:axId val="196089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694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O16"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和歌山県　田辺市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H3</v>
      </c>
      <c r="X8" s="46"/>
      <c r="Y8" s="46"/>
      <c r="Z8" s="46"/>
      <c r="AA8" s="46"/>
      <c r="AB8" s="46"/>
      <c r="AC8" s="46"/>
      <c r="AD8" s="3"/>
      <c r="AE8" s="3"/>
      <c r="AF8" s="3"/>
      <c r="AG8" s="3"/>
      <c r="AH8" s="3"/>
      <c r="AI8" s="3"/>
      <c r="AJ8" s="3"/>
      <c r="AK8" s="3"/>
      <c r="AL8" s="47">
        <f>データ!R6</f>
        <v>78661</v>
      </c>
      <c r="AM8" s="47"/>
      <c r="AN8" s="47"/>
      <c r="AO8" s="47"/>
      <c r="AP8" s="47"/>
      <c r="AQ8" s="47"/>
      <c r="AR8" s="47"/>
      <c r="AS8" s="47"/>
      <c r="AT8" s="43">
        <f>データ!S6</f>
        <v>1026.9100000000001</v>
      </c>
      <c r="AU8" s="43"/>
      <c r="AV8" s="43"/>
      <c r="AW8" s="43"/>
      <c r="AX8" s="43"/>
      <c r="AY8" s="43"/>
      <c r="AZ8" s="43"/>
      <c r="BA8" s="43"/>
      <c r="BB8" s="43">
        <f>データ!T6</f>
        <v>76.599999999999994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2.79</v>
      </c>
      <c r="Q10" s="43"/>
      <c r="R10" s="43"/>
      <c r="S10" s="43"/>
      <c r="T10" s="43"/>
      <c r="U10" s="43"/>
      <c r="V10" s="43"/>
      <c r="W10" s="43">
        <f>データ!P6</f>
        <v>100</v>
      </c>
      <c r="X10" s="43"/>
      <c r="Y10" s="43"/>
      <c r="Z10" s="43"/>
      <c r="AA10" s="43"/>
      <c r="AB10" s="43"/>
      <c r="AC10" s="43"/>
      <c r="AD10" s="47">
        <f>データ!Q6</f>
        <v>3780</v>
      </c>
      <c r="AE10" s="47"/>
      <c r="AF10" s="47"/>
      <c r="AG10" s="47"/>
      <c r="AH10" s="47"/>
      <c r="AI10" s="47"/>
      <c r="AJ10" s="47"/>
      <c r="AK10" s="2"/>
      <c r="AL10" s="47">
        <f>データ!U6</f>
        <v>2180</v>
      </c>
      <c r="AM10" s="47"/>
      <c r="AN10" s="47"/>
      <c r="AO10" s="47"/>
      <c r="AP10" s="47"/>
      <c r="AQ10" s="47"/>
      <c r="AR10" s="47"/>
      <c r="AS10" s="47"/>
      <c r="AT10" s="43">
        <f>データ!V6</f>
        <v>1.01</v>
      </c>
      <c r="AU10" s="43"/>
      <c r="AV10" s="43"/>
      <c r="AW10" s="43"/>
      <c r="AX10" s="43"/>
      <c r="AY10" s="43"/>
      <c r="AZ10" s="43"/>
      <c r="BA10" s="43"/>
      <c r="BB10" s="43">
        <f>データ!W6</f>
        <v>2158.42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302066</v>
      </c>
      <c r="D6" s="31">
        <f t="shared" si="3"/>
        <v>47</v>
      </c>
      <c r="E6" s="31">
        <f t="shared" si="3"/>
        <v>17</v>
      </c>
      <c r="F6" s="31">
        <f t="shared" si="3"/>
        <v>6</v>
      </c>
      <c r="G6" s="31">
        <f t="shared" si="3"/>
        <v>0</v>
      </c>
      <c r="H6" s="31" t="str">
        <f t="shared" si="3"/>
        <v>和歌山県　田辺市</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2.79</v>
      </c>
      <c r="P6" s="32">
        <f t="shared" si="3"/>
        <v>100</v>
      </c>
      <c r="Q6" s="32">
        <f t="shared" si="3"/>
        <v>3780</v>
      </c>
      <c r="R6" s="32">
        <f t="shared" si="3"/>
        <v>78661</v>
      </c>
      <c r="S6" s="32">
        <f t="shared" si="3"/>
        <v>1026.9100000000001</v>
      </c>
      <c r="T6" s="32">
        <f t="shared" si="3"/>
        <v>76.599999999999994</v>
      </c>
      <c r="U6" s="32">
        <f t="shared" si="3"/>
        <v>2180</v>
      </c>
      <c r="V6" s="32">
        <f t="shared" si="3"/>
        <v>1.01</v>
      </c>
      <c r="W6" s="32">
        <f t="shared" si="3"/>
        <v>2158.42</v>
      </c>
      <c r="X6" s="33">
        <f>IF(X7="",NA(),X7)</f>
        <v>82.73</v>
      </c>
      <c r="Y6" s="33">
        <f t="shared" ref="Y6:AG6" si="4">IF(Y7="",NA(),Y7)</f>
        <v>75.67</v>
      </c>
      <c r="Z6" s="33">
        <f t="shared" si="4"/>
        <v>66.83</v>
      </c>
      <c r="AA6" s="33">
        <f t="shared" si="4"/>
        <v>70.209999999999994</v>
      </c>
      <c r="AB6" s="33">
        <f t="shared" si="4"/>
        <v>64.209999999999994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7147.9</v>
      </c>
      <c r="BF6" s="33">
        <f t="shared" ref="BF6:BN6" si="7">IF(BF7="",NA(),BF7)</f>
        <v>5904.51</v>
      </c>
      <c r="BG6" s="33">
        <f t="shared" si="7"/>
        <v>4876.71</v>
      </c>
      <c r="BH6" s="33">
        <f t="shared" si="7"/>
        <v>4508.87</v>
      </c>
      <c r="BI6" s="33">
        <f t="shared" si="7"/>
        <v>4123.17</v>
      </c>
      <c r="BJ6" s="33">
        <f t="shared" si="7"/>
        <v>1546.01</v>
      </c>
      <c r="BK6" s="33">
        <f t="shared" si="7"/>
        <v>1723.1</v>
      </c>
      <c r="BL6" s="33">
        <f t="shared" si="7"/>
        <v>1665.33</v>
      </c>
      <c r="BM6" s="33">
        <f t="shared" si="7"/>
        <v>1716.47</v>
      </c>
      <c r="BN6" s="33">
        <f t="shared" si="7"/>
        <v>1741.94</v>
      </c>
      <c r="BO6" s="32" t="str">
        <f>IF(BO7="","",IF(BO7="-","【-】","【"&amp;SUBSTITUTE(TEXT(BO7,"#,##0.00"),"-","△")&amp;"】"))</f>
        <v>【1,078.58】</v>
      </c>
      <c r="BP6" s="33">
        <f>IF(BP7="",NA(),BP7)</f>
        <v>31.11</v>
      </c>
      <c r="BQ6" s="33">
        <f t="shared" ref="BQ6:BY6" si="8">IF(BQ7="",NA(),BQ7)</f>
        <v>29.57</v>
      </c>
      <c r="BR6" s="33">
        <f t="shared" si="8"/>
        <v>33.44</v>
      </c>
      <c r="BS6" s="33">
        <f t="shared" si="8"/>
        <v>24.88</v>
      </c>
      <c r="BT6" s="33">
        <f t="shared" si="8"/>
        <v>28.16</v>
      </c>
      <c r="BU6" s="33">
        <f t="shared" si="8"/>
        <v>38.049999999999997</v>
      </c>
      <c r="BV6" s="33">
        <f t="shared" si="8"/>
        <v>35.909999999999997</v>
      </c>
      <c r="BW6" s="33">
        <f t="shared" si="8"/>
        <v>37.92</v>
      </c>
      <c r="BX6" s="33">
        <f t="shared" si="8"/>
        <v>35.049999999999997</v>
      </c>
      <c r="BY6" s="33">
        <f t="shared" si="8"/>
        <v>33.86</v>
      </c>
      <c r="BZ6" s="32" t="str">
        <f>IF(BZ7="","",IF(BZ7="-","【-】","【"&amp;SUBSTITUTE(TEXT(BZ7,"#,##0.00"),"-","△")&amp;"】"))</f>
        <v>【40.39】</v>
      </c>
      <c r="CA6" s="33">
        <f>IF(CA7="",NA(),CA7)</f>
        <v>525.62</v>
      </c>
      <c r="CB6" s="33">
        <f t="shared" ref="CB6:CJ6" si="9">IF(CB7="",NA(),CB7)</f>
        <v>578.66999999999996</v>
      </c>
      <c r="CC6" s="33">
        <f t="shared" si="9"/>
        <v>503.22</v>
      </c>
      <c r="CD6" s="33">
        <f t="shared" si="9"/>
        <v>650.09</v>
      </c>
      <c r="CE6" s="33">
        <f t="shared" si="9"/>
        <v>603.19000000000005</v>
      </c>
      <c r="CF6" s="33">
        <f t="shared" si="9"/>
        <v>438.41</v>
      </c>
      <c r="CG6" s="33">
        <f t="shared" si="9"/>
        <v>459.38</v>
      </c>
      <c r="CH6" s="33">
        <f t="shared" si="9"/>
        <v>438.71</v>
      </c>
      <c r="CI6" s="33">
        <f t="shared" si="9"/>
        <v>463.38</v>
      </c>
      <c r="CJ6" s="33">
        <f t="shared" si="9"/>
        <v>510.15</v>
      </c>
      <c r="CK6" s="32" t="str">
        <f>IF(CK7="","",IF(CK7="-","【-】","【"&amp;SUBSTITUTE(TEXT(CK7,"#,##0.00"),"-","△")&amp;"】"))</f>
        <v>【419.50】</v>
      </c>
      <c r="CL6" s="33">
        <f>IF(CL7="",NA(),CL7)</f>
        <v>95</v>
      </c>
      <c r="CM6" s="33">
        <f t="shared" ref="CM6:CU6" si="10">IF(CM7="",NA(),CM7)</f>
        <v>28.51</v>
      </c>
      <c r="CN6" s="33">
        <f t="shared" si="10"/>
        <v>32.89</v>
      </c>
      <c r="CO6" s="33">
        <f t="shared" si="10"/>
        <v>34.94</v>
      </c>
      <c r="CP6" s="33">
        <f t="shared" si="10"/>
        <v>34.36</v>
      </c>
      <c r="CQ6" s="33">
        <f t="shared" si="10"/>
        <v>31.9</v>
      </c>
      <c r="CR6" s="33">
        <f t="shared" si="10"/>
        <v>32.04</v>
      </c>
      <c r="CS6" s="33">
        <f t="shared" si="10"/>
        <v>33.81</v>
      </c>
      <c r="CT6" s="33">
        <f t="shared" si="10"/>
        <v>31.37</v>
      </c>
      <c r="CU6" s="33">
        <f t="shared" si="10"/>
        <v>29.86</v>
      </c>
      <c r="CV6" s="32" t="str">
        <f>IF(CV7="","",IF(CV7="-","【-】","【"&amp;SUBSTITUTE(TEXT(CV7,"#,##0.00"),"-","△")&amp;"】"))</f>
        <v>【35.64】</v>
      </c>
      <c r="CW6" s="33">
        <f>IF(CW7="",NA(),CW7)</f>
        <v>35.6</v>
      </c>
      <c r="CX6" s="33">
        <f t="shared" ref="CX6:DF6" si="11">IF(CX7="",NA(),CX7)</f>
        <v>48.27</v>
      </c>
      <c r="CY6" s="33">
        <f t="shared" si="11"/>
        <v>53.27</v>
      </c>
      <c r="CZ6" s="33">
        <f t="shared" si="11"/>
        <v>53.44</v>
      </c>
      <c r="DA6" s="33">
        <f t="shared" si="11"/>
        <v>54.31</v>
      </c>
      <c r="DB6" s="33">
        <f t="shared" si="11"/>
        <v>69.69</v>
      </c>
      <c r="DC6" s="33">
        <f t="shared" si="11"/>
        <v>68.86</v>
      </c>
      <c r="DD6" s="33">
        <f t="shared" si="11"/>
        <v>68.7</v>
      </c>
      <c r="DE6" s="33">
        <f t="shared" si="11"/>
        <v>67.38</v>
      </c>
      <c r="DF6" s="33">
        <f t="shared" si="11"/>
        <v>65.95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0.26</v>
      </c>
      <c r="EJ6" s="33">
        <f t="shared" si="14"/>
        <v>0.4</v>
      </c>
      <c r="EK6" s="33">
        <f t="shared" si="14"/>
        <v>0.36</v>
      </c>
      <c r="EL6" s="33">
        <f t="shared" si="14"/>
        <v>0.25</v>
      </c>
      <c r="EM6" s="33">
        <f t="shared" si="14"/>
        <v>0.31</v>
      </c>
      <c r="EN6" s="32" t="str">
        <f>IF(EN7="","",IF(EN7="-","【-】","【"&amp;SUBSTITUTE(TEXT(EN7,"#,##0.00"),"-","△")&amp;"】"))</f>
        <v>【0.14】</v>
      </c>
    </row>
    <row r="7" spans="1:144" s="34" customFormat="1" x14ac:dyDescent="0.15">
      <c r="A7" s="26"/>
      <c r="B7" s="35">
        <v>2014</v>
      </c>
      <c r="C7" s="35">
        <v>302066</v>
      </c>
      <c r="D7" s="35">
        <v>47</v>
      </c>
      <c r="E7" s="35">
        <v>17</v>
      </c>
      <c r="F7" s="35">
        <v>6</v>
      </c>
      <c r="G7" s="35">
        <v>0</v>
      </c>
      <c r="H7" s="35" t="s">
        <v>96</v>
      </c>
      <c r="I7" s="35" t="s">
        <v>97</v>
      </c>
      <c r="J7" s="35" t="s">
        <v>98</v>
      </c>
      <c r="K7" s="35" t="s">
        <v>99</v>
      </c>
      <c r="L7" s="35" t="s">
        <v>100</v>
      </c>
      <c r="M7" s="36" t="s">
        <v>101</v>
      </c>
      <c r="N7" s="36" t="s">
        <v>102</v>
      </c>
      <c r="O7" s="36">
        <v>2.79</v>
      </c>
      <c r="P7" s="36">
        <v>100</v>
      </c>
      <c r="Q7" s="36">
        <v>3780</v>
      </c>
      <c r="R7" s="36">
        <v>78661</v>
      </c>
      <c r="S7" s="36">
        <v>1026.9100000000001</v>
      </c>
      <c r="T7" s="36">
        <v>76.599999999999994</v>
      </c>
      <c r="U7" s="36">
        <v>2180</v>
      </c>
      <c r="V7" s="36">
        <v>1.01</v>
      </c>
      <c r="W7" s="36">
        <v>2158.42</v>
      </c>
      <c r="X7" s="36">
        <v>82.73</v>
      </c>
      <c r="Y7" s="36">
        <v>75.67</v>
      </c>
      <c r="Z7" s="36">
        <v>66.83</v>
      </c>
      <c r="AA7" s="36">
        <v>70.209999999999994</v>
      </c>
      <c r="AB7" s="36">
        <v>64.209999999999994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7147.9</v>
      </c>
      <c r="BF7" s="36">
        <v>5904.51</v>
      </c>
      <c r="BG7" s="36">
        <v>4876.71</v>
      </c>
      <c r="BH7" s="36">
        <v>4508.87</v>
      </c>
      <c r="BI7" s="36">
        <v>4123.17</v>
      </c>
      <c r="BJ7" s="36">
        <v>1546.01</v>
      </c>
      <c r="BK7" s="36">
        <v>1723.1</v>
      </c>
      <c r="BL7" s="36">
        <v>1665.33</v>
      </c>
      <c r="BM7" s="36">
        <v>1716.47</v>
      </c>
      <c r="BN7" s="36">
        <v>1741.94</v>
      </c>
      <c r="BO7" s="36">
        <v>1078.58</v>
      </c>
      <c r="BP7" s="36">
        <v>31.11</v>
      </c>
      <c r="BQ7" s="36">
        <v>29.57</v>
      </c>
      <c r="BR7" s="36">
        <v>33.44</v>
      </c>
      <c r="BS7" s="36">
        <v>24.88</v>
      </c>
      <c r="BT7" s="36">
        <v>28.16</v>
      </c>
      <c r="BU7" s="36">
        <v>38.049999999999997</v>
      </c>
      <c r="BV7" s="36">
        <v>35.909999999999997</v>
      </c>
      <c r="BW7" s="36">
        <v>37.92</v>
      </c>
      <c r="BX7" s="36">
        <v>35.049999999999997</v>
      </c>
      <c r="BY7" s="36">
        <v>33.86</v>
      </c>
      <c r="BZ7" s="36">
        <v>40.39</v>
      </c>
      <c r="CA7" s="36">
        <v>525.62</v>
      </c>
      <c r="CB7" s="36">
        <v>578.66999999999996</v>
      </c>
      <c r="CC7" s="36">
        <v>503.22</v>
      </c>
      <c r="CD7" s="36">
        <v>650.09</v>
      </c>
      <c r="CE7" s="36">
        <v>603.19000000000005</v>
      </c>
      <c r="CF7" s="36">
        <v>438.41</v>
      </c>
      <c r="CG7" s="36">
        <v>459.38</v>
      </c>
      <c r="CH7" s="36">
        <v>438.71</v>
      </c>
      <c r="CI7" s="36">
        <v>463.38</v>
      </c>
      <c r="CJ7" s="36">
        <v>510.15</v>
      </c>
      <c r="CK7" s="36">
        <v>419.5</v>
      </c>
      <c r="CL7" s="36">
        <v>95</v>
      </c>
      <c r="CM7" s="36">
        <v>28.51</v>
      </c>
      <c r="CN7" s="36">
        <v>32.89</v>
      </c>
      <c r="CO7" s="36">
        <v>34.94</v>
      </c>
      <c r="CP7" s="36">
        <v>34.36</v>
      </c>
      <c r="CQ7" s="36">
        <v>31.9</v>
      </c>
      <c r="CR7" s="36">
        <v>32.04</v>
      </c>
      <c r="CS7" s="36">
        <v>33.81</v>
      </c>
      <c r="CT7" s="36">
        <v>31.37</v>
      </c>
      <c r="CU7" s="36">
        <v>29.86</v>
      </c>
      <c r="CV7" s="36">
        <v>35.64</v>
      </c>
      <c r="CW7" s="36">
        <v>35.6</v>
      </c>
      <c r="CX7" s="36">
        <v>48.27</v>
      </c>
      <c r="CY7" s="36">
        <v>53.27</v>
      </c>
      <c r="CZ7" s="36">
        <v>53.44</v>
      </c>
      <c r="DA7" s="36">
        <v>54.31</v>
      </c>
      <c r="DB7" s="36">
        <v>69.69</v>
      </c>
      <c r="DC7" s="36">
        <v>68.86</v>
      </c>
      <c r="DD7" s="36">
        <v>68.7</v>
      </c>
      <c r="DE7" s="36">
        <v>67.38</v>
      </c>
      <c r="DF7" s="36">
        <v>65.95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0.26</v>
      </c>
      <c r="EJ7" s="36">
        <v>0.4</v>
      </c>
      <c r="EK7" s="36">
        <v>0.36</v>
      </c>
      <c r="EL7" s="36">
        <v>0.25</v>
      </c>
      <c r="EM7" s="36">
        <v>0.31</v>
      </c>
      <c r="EN7" s="36">
        <v>0.14000000000000001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us-E0138</cp:lastModifiedBy>
  <cp:lastPrinted>2016-02-19T05:34:31Z</cp:lastPrinted>
  <dcterms:created xsi:type="dcterms:W3CDTF">2016-02-03T09:20:47Z</dcterms:created>
  <dcterms:modified xsi:type="dcterms:W3CDTF">2016-02-23T07:41:03Z</dcterms:modified>
  <cp:category/>
</cp:coreProperties>
</file>