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7.1.20公営企業に係る「経営比較分析表」の公表について\県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<sst xmlns="http://schemas.openxmlformats.org/spreadsheetml/2006/main" count="221" uniqueCount="111">
  <si>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</si>
  <si>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</si>
  <si>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</si>
  <si>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</si>
  <si>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</si>
  <si>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</si>
  <si>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</si>
  <si>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</si>
  <si>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</si>
  <si>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</si>
  <si>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</si>
  <si>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</si>
  <si>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</si>
  <si>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</si>
  <si>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</si>
  <si>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</si>
  <si>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</si>
  <si>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</si>
  <si>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</si>
  <si>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</si>
  <si>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</si>
  <si>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</si>
  <si>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</si>
  <si>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</si>
  <si>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</si>
  <si>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</si>
  <si>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</si>
  <si>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</si>
  <si>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</si>
  <si>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</si>
  <si>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</si>
  <si>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</si>
  <si>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</si>
  <si>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</si>
  <si>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</si>
  <si>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</si>
  <si>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</si>
  <si>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</si>
  <si>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</si>
  <si>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</si>
  <si>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</si>
  <si>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</si>
  <si>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</si>
  <si>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</si>
  <si>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</si>
  <si>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</si>
  <si>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</si>
  <si>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</si>
  <si>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</si>
  <si>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</si>
  <si>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</si>
  <si>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</si>
  <si>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</si>
  <si>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</si>
  <si>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</si>
  <si>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</si>
  <si>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</si>
  <si>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</si>
  <si>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</si>
  <si>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</si>
  <si>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</si>
  <si>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</si>
  <si>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</si>
  <si>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</si>
  <si>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</si>
  <si>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</si>
  <si>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</si>
  <si>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</si>
  <si>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</si>
  <si>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</si>
  <si>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</si>
  <si>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</si>
  <si>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</si>
  <si>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</si>
  <si>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</si>
  <si>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</si>
  <si>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</si>
  <si>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</si>
  <si>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</si>
  <si>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</si>
  <si>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</si>
  <si>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</si>
  <si>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</si>
  <si>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</si>
  <si>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</si>
  <si>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</si>
  <si>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</si>
  <si>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</si>
  <si>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</si>
  <si>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</si>
  <si>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</si>
  <si>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</si>
  <si>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</si>
  <si>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</si>
  <si>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</si>
  <si>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</si>
  <si>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</si>
  <si>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</si>
  <si>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</si>
  <si>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</si>
  <si>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</si>
  <si>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</si>
  <si>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</si>
  <si>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</si>
  <si>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</si>
  <si>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</si>
  <si>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</si>
  <si>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</si>
  <si>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</si>
  <si>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施設利用率は、平成27年度は類似団体より高い水準となっておりますが、今後もさらに施設利用率を高めていけるよう努めてまいります。
　水洗化率は、類似団体より低い水準となっており、使用料収入の増加を図るためにも水洗化率向上の取り組みに努めてまいります。</t>
    <rPh sb="421" eb="423">
      <t>ヘイセイ</t>
    </rPh>
    <phoneticPr fontId="4"/>
  </si>
  <si>
    <t>　供用開始から13年～16年が経過しております。平成27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4" eb="26">
      <t>ヘイセイ</t>
    </rPh>
    <rPh sb="28" eb="30">
      <t>ネンド</t>
    </rPh>
    <rPh sb="30" eb="31">
      <t>マツ</t>
    </rPh>
    <rPh sb="31" eb="33">
      <t>ジテン</t>
    </rPh>
    <rPh sb="46" eb="48">
      <t>ヒツヨウ</t>
    </rPh>
    <rPh sb="51" eb="53">
      <t>シセツ</t>
    </rPh>
    <rPh sb="54" eb="56">
      <t>レッカ</t>
    </rPh>
    <rPh sb="57" eb="58">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</si>
</sst>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224376"/>
        <c:axId val="1916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1224376"/>
        <c:axId val="191674400"/>
      </c:lineChart>
      <c:dateAx>
        <c:axId val="191224376"/>
        <c:scaling>
          <c:orientation val="minMax"/>
        </c:scaling>
        <c:delete val="1"/>
        <c:axPos val="b"/>
        <c:numFmt formatCode="ge" sourceLinked="1"/>
        <c:majorTickMark val="none"/>
        <c:minorTickMark val="none"/>
        <c:tickLblPos val="none"/>
        <c:crossAx val="191674400"/>
        <c:crosses val="autoZero"/>
        <c:auto val="1"/>
        <c:lblOffset val="100"/>
        <c:baseTimeUnit val="years"/>
      </c:dateAx>
      <c:valAx>
        <c:axId val="1916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44.44</c:v>
                </c:pt>
                <c:pt idx="1">
                  <c:v>44.44</c:v>
                </c:pt>
                <c:pt idx="2">
                  <c:v>44.44</c:v>
                </c:pt>
                <c:pt idx="3">
                  <c:v>44.44</c:v>
                </c:pt>
                <c:pt idx="4">
                  <c:v>44.44</c:v>
                </c:pt>
              </c:numCache>
            </c:numRef>
          </c:val>
        </c:ser>
        <c:dLbls>
          <c:showLegendKey val="0"/>
          <c:showVal val="0"/>
          <c:showCatName val="0"/>
          <c:showSerName val="0"/>
          <c:showPercent val="0"/>
          <c:showBubbleSize val="0"/>
        </c:dLbls>
        <c:gapWidth val="150"/>
        <c:axId val="192190616"/>
        <c:axId val="1921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37.14</c:v>
                </c:pt>
              </c:numCache>
            </c:numRef>
          </c:val>
          <c:smooth val="0"/>
        </c:ser>
        <c:dLbls>
          <c:showLegendKey val="0"/>
          <c:showVal val="0"/>
          <c:showCatName val="0"/>
          <c:showSerName val="0"/>
          <c:showPercent val="0"/>
          <c:showBubbleSize val="0"/>
        </c:dLbls>
        <c:marker val="1"/>
        <c:smooth val="0"/>
        <c:axId val="192190616"/>
        <c:axId val="192191008"/>
      </c:lineChart>
      <c:dateAx>
        <c:axId val="192190616"/>
        <c:scaling>
          <c:orientation val="minMax"/>
        </c:scaling>
        <c:delete val="1"/>
        <c:axPos val="b"/>
        <c:numFmt formatCode="ge" sourceLinked="1"/>
        <c:majorTickMark val="none"/>
        <c:minorTickMark val="none"/>
        <c:tickLblPos val="none"/>
        <c:crossAx val="192191008"/>
        <c:crosses val="autoZero"/>
        <c:auto val="1"/>
        <c:lblOffset val="100"/>
        <c:baseTimeUnit val="years"/>
      </c:dateAx>
      <c:valAx>
        <c:axId val="1921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80.56</c:v>
                </c:pt>
                <c:pt idx="1">
                  <c:v>80.19</c:v>
                </c:pt>
                <c:pt idx="2">
                  <c:v>79.05</c:v>
                </c:pt>
                <c:pt idx="3">
                  <c:v>76.77</c:v>
                </c:pt>
                <c:pt idx="4">
                  <c:v>76.290000000000006</c:v>
                </c:pt>
              </c:numCache>
            </c:numRef>
          </c:val>
        </c:ser>
        <c:dLbls>
          <c:showLegendKey val="0"/>
          <c:showVal val="0"/>
          <c:showCatName val="0"/>
          <c:showSerName val="0"/>
          <c:showPercent val="0"/>
          <c:showBubbleSize val="0"/>
        </c:dLbls>
        <c:gapWidth val="150"/>
        <c:axId val="192192184"/>
        <c:axId val="1921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83.79</c:v>
                </c:pt>
              </c:numCache>
            </c:numRef>
          </c:val>
          <c:smooth val="0"/>
        </c:ser>
        <c:dLbls>
          <c:showLegendKey val="0"/>
          <c:showVal val="0"/>
          <c:showCatName val="0"/>
          <c:showSerName val="0"/>
          <c:showPercent val="0"/>
          <c:showBubbleSize val="0"/>
        </c:dLbls>
        <c:marker val="1"/>
        <c:smooth val="0"/>
        <c:axId val="192192184"/>
        <c:axId val="192192576"/>
      </c:lineChart>
      <c:dateAx>
        <c:axId val="192192184"/>
        <c:scaling>
          <c:orientation val="minMax"/>
        </c:scaling>
        <c:delete val="1"/>
        <c:axPos val="b"/>
        <c:numFmt formatCode="ge" sourceLinked="1"/>
        <c:majorTickMark val="none"/>
        <c:minorTickMark val="none"/>
        <c:tickLblPos val="none"/>
        <c:crossAx val="192192576"/>
        <c:crosses val="autoZero"/>
        <c:auto val="1"/>
        <c:lblOffset val="100"/>
        <c:baseTimeUnit val="years"/>
      </c:dateAx>
      <c:valAx>
        <c:axId val="1921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66.89</c:v>
                </c:pt>
                <c:pt idx="1">
                  <c:v>66.760000000000005</c:v>
                </c:pt>
                <c:pt idx="2">
                  <c:v>65.040000000000006</c:v>
                </c:pt>
                <c:pt idx="3">
                  <c:v>67.37</c:v>
                </c:pt>
                <c:pt idx="4">
                  <c:v>65.02</c:v>
                </c:pt>
              </c:numCache>
            </c:numRef>
          </c:val>
        </c:ser>
        <c:dLbls>
          <c:showLegendKey val="0"/>
          <c:showVal val="0"/>
          <c:showCatName val="0"/>
          <c:showSerName val="0"/>
          <c:showPercent val="0"/>
          <c:showBubbleSize val="0"/>
        </c:dLbls>
        <c:gapWidth val="150"/>
        <c:axId val="191355008"/>
        <c:axId val="1913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55008"/>
        <c:axId val="191360000"/>
      </c:lineChart>
      <c:dateAx>
        <c:axId val="191355008"/>
        <c:scaling>
          <c:orientation val="minMax"/>
        </c:scaling>
        <c:delete val="1"/>
        <c:axPos val="b"/>
        <c:numFmt formatCode="ge" sourceLinked="1"/>
        <c:majorTickMark val="none"/>
        <c:minorTickMark val="none"/>
        <c:tickLblPos val="none"/>
        <c:crossAx val="191360000"/>
        <c:crosses val="autoZero"/>
        <c:auto val="1"/>
        <c:lblOffset val="100"/>
        <c:baseTimeUnit val="years"/>
      </c:dateAx>
      <c:valAx>
        <c:axId val="1913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996808"/>
        <c:axId val="19199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996808"/>
        <c:axId val="191997192"/>
      </c:lineChart>
      <c:dateAx>
        <c:axId val="191996808"/>
        <c:scaling>
          <c:orientation val="minMax"/>
        </c:scaling>
        <c:delete val="1"/>
        <c:axPos val="b"/>
        <c:numFmt formatCode="ge" sourceLinked="1"/>
        <c:majorTickMark val="none"/>
        <c:minorTickMark val="none"/>
        <c:tickLblPos val="none"/>
        <c:crossAx val="191997192"/>
        <c:crosses val="autoZero"/>
        <c:auto val="1"/>
        <c:lblOffset val="100"/>
        <c:baseTimeUnit val="years"/>
      </c:dateAx>
      <c:valAx>
        <c:axId val="19199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9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278112"/>
        <c:axId val="19173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278112"/>
        <c:axId val="191736424"/>
      </c:lineChart>
      <c:dateAx>
        <c:axId val="192278112"/>
        <c:scaling>
          <c:orientation val="minMax"/>
        </c:scaling>
        <c:delete val="1"/>
        <c:axPos val="b"/>
        <c:numFmt formatCode="ge" sourceLinked="1"/>
        <c:majorTickMark val="none"/>
        <c:minorTickMark val="none"/>
        <c:tickLblPos val="none"/>
        <c:crossAx val="191736424"/>
        <c:crosses val="autoZero"/>
        <c:auto val="1"/>
        <c:lblOffset val="100"/>
        <c:baseTimeUnit val="years"/>
      </c:dateAx>
      <c:valAx>
        <c:axId val="19173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737600"/>
        <c:axId val="19173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37600"/>
        <c:axId val="191737992"/>
      </c:lineChart>
      <c:dateAx>
        <c:axId val="191737600"/>
        <c:scaling>
          <c:orientation val="minMax"/>
        </c:scaling>
        <c:delete val="1"/>
        <c:axPos val="b"/>
        <c:numFmt formatCode="ge" sourceLinked="1"/>
        <c:majorTickMark val="none"/>
        <c:minorTickMark val="none"/>
        <c:tickLblPos val="none"/>
        <c:crossAx val="191737992"/>
        <c:crosses val="autoZero"/>
        <c:auto val="1"/>
        <c:lblOffset val="100"/>
        <c:baseTimeUnit val="years"/>
      </c:dateAx>
      <c:valAx>
        <c:axId val="19173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739168"/>
        <c:axId val="19173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39168"/>
        <c:axId val="191739560"/>
      </c:lineChart>
      <c:dateAx>
        <c:axId val="191739168"/>
        <c:scaling>
          <c:orientation val="minMax"/>
        </c:scaling>
        <c:delete val="1"/>
        <c:axPos val="b"/>
        <c:numFmt formatCode="ge" sourceLinked="1"/>
        <c:majorTickMark val="none"/>
        <c:minorTickMark val="none"/>
        <c:tickLblPos val="none"/>
        <c:crossAx val="191739560"/>
        <c:crosses val="autoZero"/>
        <c:auto val="1"/>
        <c:lblOffset val="100"/>
        <c:baseTimeUnit val="years"/>
      </c:dateAx>
      <c:valAx>
        <c:axId val="19173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2038.45</c:v>
                </c:pt>
                <c:pt idx="1">
                  <c:v>1765.79</c:v>
                </c:pt>
                <c:pt idx="2">
                  <c:v>1557.88</c:v>
                </c:pt>
                <c:pt idx="3">
                  <c:v>1395.98</c:v>
                </c:pt>
                <c:pt idx="4">
                  <c:v>3081.77</c:v>
                </c:pt>
              </c:numCache>
            </c:numRef>
          </c:val>
        </c:ser>
        <c:dLbls>
          <c:showLegendKey val="0"/>
          <c:showVal val="0"/>
          <c:showCatName val="0"/>
          <c:showSerName val="0"/>
          <c:showPercent val="0"/>
          <c:showBubbleSize val="0"/>
        </c:dLbls>
        <c:gapWidth val="150"/>
        <c:axId val="191740736"/>
        <c:axId val="1917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1810.68</c:v>
                </c:pt>
              </c:numCache>
            </c:numRef>
          </c:val>
          <c:smooth val="0"/>
        </c:ser>
        <c:dLbls>
          <c:showLegendKey val="0"/>
          <c:showVal val="0"/>
          <c:showCatName val="0"/>
          <c:showSerName val="0"/>
          <c:showPercent val="0"/>
          <c:showBubbleSize val="0"/>
        </c:dLbls>
        <c:marker val="1"/>
        <c:smooth val="0"/>
        <c:axId val="191740736"/>
        <c:axId val="191741128"/>
      </c:lineChart>
      <c:dateAx>
        <c:axId val="191740736"/>
        <c:scaling>
          <c:orientation val="minMax"/>
        </c:scaling>
        <c:delete val="1"/>
        <c:axPos val="b"/>
        <c:numFmt formatCode="ge" sourceLinked="1"/>
        <c:majorTickMark val="none"/>
        <c:minorTickMark val="none"/>
        <c:tickLblPos val="none"/>
        <c:crossAx val="191741128"/>
        <c:crosses val="autoZero"/>
        <c:auto val="1"/>
        <c:lblOffset val="100"/>
        <c:baseTimeUnit val="years"/>
      </c:dateAx>
      <c:valAx>
        <c:axId val="1917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10.91</c:v>
                </c:pt>
                <c:pt idx="1">
                  <c:v>10.83</c:v>
                </c:pt>
                <c:pt idx="2">
                  <c:v>11.67</c:v>
                </c:pt>
                <c:pt idx="3">
                  <c:v>10.62</c:v>
                </c:pt>
                <c:pt idx="4">
                  <c:v>13.78</c:v>
                </c:pt>
              </c:numCache>
            </c:numRef>
          </c:val>
        </c:ser>
        <c:dLbls>
          <c:showLegendKey val="0"/>
          <c:showVal val="0"/>
          <c:showCatName val="0"/>
          <c:showSerName val="0"/>
          <c:showPercent val="0"/>
          <c:showBubbleSize val="0"/>
        </c:dLbls>
        <c:gapWidth val="150"/>
        <c:axId val="191742304"/>
        <c:axId val="1917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17.22</c:v>
                </c:pt>
              </c:numCache>
            </c:numRef>
          </c:val>
          <c:smooth val="0"/>
        </c:ser>
        <c:dLbls>
          <c:showLegendKey val="0"/>
          <c:showVal val="0"/>
          <c:showCatName val="0"/>
          <c:showSerName val="0"/>
          <c:showPercent val="0"/>
          <c:showBubbleSize val="0"/>
        </c:dLbls>
        <c:marker val="1"/>
        <c:smooth val="0"/>
        <c:axId val="191742304"/>
        <c:axId val="191742696"/>
      </c:lineChart>
      <c:dateAx>
        <c:axId val="191742304"/>
        <c:scaling>
          <c:orientation val="minMax"/>
        </c:scaling>
        <c:delete val="1"/>
        <c:axPos val="b"/>
        <c:numFmt formatCode="ge" sourceLinked="1"/>
        <c:majorTickMark val="none"/>
        <c:minorTickMark val="none"/>
        <c:tickLblPos val="none"/>
        <c:crossAx val="191742696"/>
        <c:crosses val="autoZero"/>
        <c:auto val="1"/>
        <c:lblOffset val="100"/>
        <c:baseTimeUnit val="years"/>
      </c:dateAx>
      <c:valAx>
        <c:axId val="1917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1825.13</c:v>
                </c:pt>
                <c:pt idx="1">
                  <c:v>1907.61</c:v>
                </c:pt>
                <c:pt idx="2">
                  <c:v>1800.55</c:v>
                </c:pt>
                <c:pt idx="3">
                  <c:v>2083.63</c:v>
                </c:pt>
                <c:pt idx="4">
                  <c:v>1623.19</c:v>
                </c:pt>
              </c:numCache>
            </c:numRef>
          </c:val>
        </c:ser>
        <c:dLbls>
          <c:showLegendKey val="0"/>
          <c:showVal val="0"/>
          <c:showCatName val="0"/>
          <c:showSerName val="0"/>
          <c:showPercent val="0"/>
          <c:showBubbleSize val="0"/>
        </c:dLbls>
        <c:gapWidth val="150"/>
        <c:axId val="191743872"/>
        <c:axId val="192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1000.83</c:v>
                </c:pt>
              </c:numCache>
            </c:numRef>
          </c:val>
          <c:smooth val="0"/>
        </c:ser>
        <c:dLbls>
          <c:showLegendKey val="0"/>
          <c:showVal val="0"/>
          <c:showCatName val="0"/>
          <c:showSerName val="0"/>
          <c:showPercent val="0"/>
          <c:showBubbleSize val="0"/>
        </c:dLbls>
        <c:marker val="1"/>
        <c:smooth val="0"/>
        <c:axId val="191743872"/>
        <c:axId val="192189440"/>
      </c:lineChart>
      <c:dateAx>
        <c:axId val="191743872"/>
        <c:scaling>
          <c:orientation val="minMax"/>
        </c:scaling>
        <c:delete val="1"/>
        <c:axPos val="b"/>
        <c:numFmt formatCode="ge" sourceLinked="1"/>
        <c:majorTickMark val="none"/>
        <c:minorTickMark val="none"/>
        <c:tickLblPos val="none"/>
        <c:crossAx val="192189440"/>
        <c:crosses val="autoZero"/>
        <c:auto val="1"/>
        <c:lblOffset val="100"/>
        <c:baseTimeUnit val="years"/>
      </c:dateAx>
      <c:valAx>
        <c:axId val="192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【1,948.77】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7"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77486</v>
      </c>
      <c r="AM8" s="47"/>
      <c r="AN8" s="47"/>
      <c r="AO8" s="47"/>
      <c r="AP8" s="47"/>
      <c r="AQ8" s="47"/>
      <c r="AR8" s="47"/>
      <c r="AS8" s="47"/>
      <c r="AT8" s="43">
        <f>データ!S6</f>
        <v>1026.9100000000001</v>
      </c>
      <c r="AU8" s="43"/>
      <c r="AV8" s="43"/>
      <c r="AW8" s="43"/>
      <c r="AX8" s="43"/>
      <c r="AY8" s="43"/>
      <c r="AZ8" s="43"/>
      <c r="BA8" s="43"/>
      <c r="BB8" s="43">
        <f>データ!T6</f>
        <v>75.459999999999994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0.13</v>
      </c>
      <c r="Q10" s="43"/>
      <c r="R10" s="43"/>
      <c r="S10" s="43"/>
      <c r="T10" s="43"/>
      <c r="U10" s="43"/>
      <c r="V10" s="43"/>
      <c r="W10" s="43">
        <f>データ!P6</f>
        <v>100</v>
      </c>
      <c r="X10" s="43"/>
      <c r="Y10" s="43"/>
      <c r="Z10" s="43"/>
      <c r="AA10" s="43"/>
      <c r="AB10" s="43"/>
      <c r="AC10" s="43"/>
      <c r="AD10" s="47">
        <f>データ!Q6</f>
        <v>4610</v>
      </c>
      <c r="AE10" s="47"/>
      <c r="AF10" s="47"/>
      <c r="AG10" s="47"/>
      <c r="AH10" s="47"/>
      <c r="AI10" s="47"/>
      <c r="AJ10" s="47"/>
      <c r="AK10" s="2"/>
      <c r="AL10" s="47">
        <f>データ!U6</f>
        <v>97</v>
      </c>
      <c r="AM10" s="47"/>
      <c r="AN10" s="47"/>
      <c r="AO10" s="47"/>
      <c r="AP10" s="47"/>
      <c r="AQ10" s="47"/>
      <c r="AR10" s="47"/>
      <c r="AS10" s="47"/>
      <c r="AT10" s="43">
        <f>データ!V6</f>
        <v>0.04</v>
      </c>
      <c r="AU10" s="43"/>
      <c r="AV10" s="43"/>
      <c r="AW10" s="43"/>
      <c r="AX10" s="43"/>
      <c r="AY10" s="43"/>
      <c r="AZ10" s="43"/>
      <c r="BA10" s="43"/>
      <c r="BB10" s="43">
        <f>データ!W6</f>
        <v>2425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7</v>
      </c>
      <c r="G6" s="31">
        <f t="shared" si="3"/>
        <v>0</v>
      </c>
      <c r="H6" s="31" t="str">
        <f t="shared" si="3"/>
        <v>和歌山県　田辺市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0.13</v>
      </c>
      <c r="P6" s="32">
        <f t="shared" si="3"/>
        <v>100</v>
      </c>
      <c r="Q6" s="32">
        <f t="shared" si="3"/>
        <v>4610</v>
      </c>
      <c r="R6" s="32">
        <f t="shared" si="3"/>
        <v>77486</v>
      </c>
      <c r="S6" s="32">
        <f t="shared" si="3"/>
        <v>1026.9100000000001</v>
      </c>
      <c r="T6" s="32">
        <f t="shared" si="3"/>
        <v>75.459999999999994</v>
      </c>
      <c r="U6" s="32">
        <f t="shared" si="3"/>
        <v>97</v>
      </c>
      <c r="V6" s="32">
        <f t="shared" si="3"/>
        <v>0.04</v>
      </c>
      <c r="W6" s="32">
        <f t="shared" si="3"/>
        <v>2425</v>
      </c>
      <c r="X6" s="33">
        <f>IF(X7="",NA(),X7)</f>
        <v>66.89</v>
      </c>
      <c r="Y6" s="33">
        <f t="shared" ref="Y6:AG6" si="4">IF(Y7="",NA(),Y7)</f>
        <v>66.760000000000005</v>
      </c>
      <c r="Z6" s="33">
        <f t="shared" si="4"/>
        <v>65.040000000000006</v>
      </c>
      <c r="AA6" s="33">
        <f t="shared" si="4"/>
        <v>67.37</v>
      </c>
      <c r="AB6" s="33">
        <f t="shared" si="4"/>
        <v>65.02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2038.45</v>
      </c>
      <c r="BF6" s="33">
        <f t="shared" ref="BF6:BN6" si="7">IF(BF7="",NA(),BF7)</f>
        <v>1765.79</v>
      </c>
      <c r="BG6" s="33">
        <f t="shared" si="7"/>
        <v>1557.88</v>
      </c>
      <c r="BH6" s="33">
        <f t="shared" si="7"/>
        <v>1395.98</v>
      </c>
      <c r="BI6" s="33">
        <f t="shared" si="7"/>
        <v>3081.77</v>
      </c>
      <c r="BJ6" s="33">
        <f t="shared" si="7"/>
        <v>1775.02</v>
      </c>
      <c r="BK6" s="33">
        <f t="shared" si="7"/>
        <v>1844.55</v>
      </c>
      <c r="BL6" s="33">
        <f t="shared" si="7"/>
        <v>1364.98</v>
      </c>
      <c r="BM6" s="33">
        <f t="shared" si="7"/>
        <v>1105.04</v>
      </c>
      <c r="BN6" s="33">
        <f t="shared" si="7"/>
        <v>1810.68</v>
      </c>
      <c r="BO6" s="32" t="str">
        <f>IF(BO7="","",IF(BO7="-","【-】","【"&amp;SUBSTITUTE(TEXT(BO7,"#,##0.00"),"-","△")&amp;"】"))</f>
        <v>【1,948.77】</v>
      </c>
      <c r="BP6" s="33">
        <f>IF(BP7="",NA(),BP7)</f>
        <v>10.91</v>
      </c>
      <c r="BQ6" s="33">
        <f t="shared" ref="BQ6:BY6" si="8">IF(BQ7="",NA(),BQ7)</f>
        <v>10.83</v>
      </c>
      <c r="BR6" s="33">
        <f t="shared" si="8"/>
        <v>11.67</v>
      </c>
      <c r="BS6" s="33">
        <f t="shared" si="8"/>
        <v>10.62</v>
      </c>
      <c r="BT6" s="33">
        <f t="shared" si="8"/>
        <v>13.78</v>
      </c>
      <c r="BU6" s="33">
        <f t="shared" si="8"/>
        <v>24.18</v>
      </c>
      <c r="BV6" s="33">
        <f t="shared" si="8"/>
        <v>22.93</v>
      </c>
      <c r="BW6" s="33">
        <f t="shared" si="8"/>
        <v>24.22</v>
      </c>
      <c r="BX6" s="33">
        <f t="shared" si="8"/>
        <v>16.18</v>
      </c>
      <c r="BY6" s="33">
        <f t="shared" si="8"/>
        <v>17.22</v>
      </c>
      <c r="BZ6" s="32" t="str">
        <f>IF(BZ7="","",IF(BZ7="-","【-】","【"&amp;SUBSTITUTE(TEXT(BZ7,"#,##0.00"),"-","△")&amp;"】"))</f>
        <v>【29.13】</v>
      </c>
      <c r="CA6" s="33">
        <f>IF(CA7="",NA(),CA7)</f>
        <v>1825.13</v>
      </c>
      <c r="CB6" s="33">
        <f t="shared" ref="CB6:CJ6" si="9">IF(CB7="",NA(),CB7)</f>
        <v>1907.61</v>
      </c>
      <c r="CC6" s="33">
        <f t="shared" si="9"/>
        <v>1800.55</v>
      </c>
      <c r="CD6" s="33">
        <f t="shared" si="9"/>
        <v>2083.63</v>
      </c>
      <c r="CE6" s="33">
        <f t="shared" si="9"/>
        <v>1623.19</v>
      </c>
      <c r="CF6" s="33">
        <f t="shared" si="9"/>
        <v>688.75</v>
      </c>
      <c r="CG6" s="33">
        <f t="shared" si="9"/>
        <v>690.86</v>
      </c>
      <c r="CH6" s="33">
        <f t="shared" si="9"/>
        <v>634.67999999999995</v>
      </c>
      <c r="CI6" s="33">
        <f t="shared" si="9"/>
        <v>1021.89</v>
      </c>
      <c r="CJ6" s="33">
        <f t="shared" si="9"/>
        <v>1000.83</v>
      </c>
      <c r="CK6" s="32" t="str">
        <f>IF(CK7="","",IF(CK7="-","【-】","【"&amp;SUBSTITUTE(TEXT(CK7,"#,##0.00"),"-","△")&amp;"】"))</f>
        <v>【609.17】</v>
      </c>
      <c r="CL6" s="33">
        <f>IF(CL7="",NA(),CL7)</f>
        <v>44.44</v>
      </c>
      <c r="CM6" s="33">
        <f t="shared" ref="CM6:CU6" si="10">IF(CM7="",NA(),CM7)</f>
        <v>44.44</v>
      </c>
      <c r="CN6" s="33">
        <f t="shared" si="10"/>
        <v>44.44</v>
      </c>
      <c r="CO6" s="33">
        <f t="shared" si="10"/>
        <v>44.44</v>
      </c>
      <c r="CP6" s="33">
        <f t="shared" si="10"/>
        <v>44.44</v>
      </c>
      <c r="CQ6" s="33">
        <f t="shared" si="10"/>
        <v>44.28</v>
      </c>
      <c r="CR6" s="33">
        <f t="shared" si="10"/>
        <v>47.83</v>
      </c>
      <c r="CS6" s="33">
        <f t="shared" si="10"/>
        <v>43.91</v>
      </c>
      <c r="CT6" s="33">
        <f t="shared" si="10"/>
        <v>37.270000000000003</v>
      </c>
      <c r="CU6" s="33">
        <f t="shared" si="10"/>
        <v>37.14</v>
      </c>
      <c r="CV6" s="32" t="str">
        <f>IF(CV7="","",IF(CV7="-","【-】","【"&amp;SUBSTITUTE(TEXT(CV7,"#,##0.00"),"-","△")&amp;"】"))</f>
        <v>【48.43】</v>
      </c>
      <c r="CW6" s="33">
        <f>IF(CW7="",NA(),CW7)</f>
        <v>80.56</v>
      </c>
      <c r="CX6" s="33">
        <f t="shared" ref="CX6:DF6" si="11">IF(CX7="",NA(),CX7)</f>
        <v>80.19</v>
      </c>
      <c r="CY6" s="33">
        <f t="shared" si="11"/>
        <v>79.05</v>
      </c>
      <c r="CZ6" s="33">
        <f t="shared" si="11"/>
        <v>76.77</v>
      </c>
      <c r="DA6" s="33">
        <f t="shared" si="11"/>
        <v>76.290000000000006</v>
      </c>
      <c r="DB6" s="33">
        <f t="shared" si="11"/>
        <v>84.31</v>
      </c>
      <c r="DC6" s="33">
        <f t="shared" si="11"/>
        <v>84.46</v>
      </c>
      <c r="DD6" s="33">
        <f t="shared" si="11"/>
        <v>86.66</v>
      </c>
      <c r="DE6" s="33">
        <f t="shared" si="11"/>
        <v>85.78</v>
      </c>
      <c r="DF6" s="33">
        <f t="shared" si="11"/>
        <v>83.79</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302066</v>
      </c>
      <c r="D7" s="35">
        <v>47</v>
      </c>
      <c r="E7" s="35">
        <v>17</v>
      </c>
      <c r="F7" s="35">
        <v>7</v>
      </c>
      <c r="G7" s="35">
        <v>0</v>
      </c>
      <c r="H7" s="35" t="s">
        <v>96</v>
      </c>
      <c r="I7" s="35" t="s">
        <v>97</v>
      </c>
      <c r="J7" s="35" t="s">
        <v>98</v>
      </c>
      <c r="K7" s="35" t="s">
        <v>99</v>
      </c>
      <c r="L7" s="35" t="s">
        <v>100</v>
      </c>
      <c r="M7" s="36" t="s">
        <v>101</v>
      </c>
      <c r="N7" s="36" t="s">
        <v>102</v>
      </c>
      <c r="O7" s="36">
        <v>0.13</v>
      </c>
      <c r="P7" s="36">
        <v>100</v>
      </c>
      <c r="Q7" s="36">
        <v>4610</v>
      </c>
      <c r="R7" s="36">
        <v>77486</v>
      </c>
      <c r="S7" s="36">
        <v>1026.9100000000001</v>
      </c>
      <c r="T7" s="36">
        <v>75.459999999999994</v>
      </c>
      <c r="U7" s="36">
        <v>97</v>
      </c>
      <c r="V7" s="36">
        <v>0.04</v>
      </c>
      <c r="W7" s="36">
        <v>2425</v>
      </c>
      <c r="X7" s="36">
        <v>66.89</v>
      </c>
      <c r="Y7" s="36">
        <v>66.760000000000005</v>
      </c>
      <c r="Z7" s="36">
        <v>65.040000000000006</v>
      </c>
      <c r="AA7" s="36">
        <v>67.37</v>
      </c>
      <c r="AB7" s="36">
        <v>65.02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2038.45</v>
      </c>
      <c r="BF7" s="36">
        <v>1765.79</v>
      </c>
      <c r="BG7" s="36">
        <v>1557.88</v>
      </c>
      <c r="BH7" s="36">
        <v>1395.98</v>
      </c>
      <c r="BI7" s="36">
        <v>3081.77</v>
      </c>
      <c r="BJ7" s="36">
        <v>1775.02</v>
      </c>
      <c r="BK7" s="36">
        <v>1844.55</v>
      </c>
      <c r="BL7" s="36">
        <v>1364.98</v>
      </c>
      <c r="BM7" s="36">
        <v>1105.04</v>
      </c>
      <c r="BN7" s="36">
        <v>1810.68</v>
      </c>
      <c r="BO7" s="36">
        <v>1948.77</v>
      </c>
      <c r="BP7" s="36">
        <v>10.91</v>
      </c>
      <c r="BQ7" s="36">
        <v>10.83</v>
      </c>
      <c r="BR7" s="36">
        <v>11.67</v>
      </c>
      <c r="BS7" s="36">
        <v>10.62</v>
      </c>
      <c r="BT7" s="36">
        <v>13.78</v>
      </c>
      <c r="BU7" s="36">
        <v>24.18</v>
      </c>
      <c r="BV7" s="36">
        <v>22.93</v>
      </c>
      <c r="BW7" s="36">
        <v>24.22</v>
      </c>
      <c r="BX7" s="36">
        <v>16.18</v>
      </c>
      <c r="BY7" s="36">
        <v>17.22</v>
      </c>
      <c r="BZ7" s="36">
        <v>29.13</v>
      </c>
      <c r="CA7" s="36">
        <v>1825.13</v>
      </c>
      <c r="CB7" s="36">
        <v>1907.61</v>
      </c>
      <c r="CC7" s="36">
        <v>1800.55</v>
      </c>
      <c r="CD7" s="36">
        <v>2083.63</v>
      </c>
      <c r="CE7" s="36">
        <v>1623.19</v>
      </c>
      <c r="CF7" s="36">
        <v>688.75</v>
      </c>
      <c r="CG7" s="36">
        <v>690.86</v>
      </c>
      <c r="CH7" s="36">
        <v>634.67999999999995</v>
      </c>
      <c r="CI7" s="36">
        <v>1021.89</v>
      </c>
      <c r="CJ7" s="36">
        <v>1000.83</v>
      </c>
      <c r="CK7" s="36">
        <v>609.16999999999996</v>
      </c>
      <c r="CL7" s="36">
        <v>44.44</v>
      </c>
      <c r="CM7" s="36">
        <v>44.44</v>
      </c>
      <c r="CN7" s="36">
        <v>44.44</v>
      </c>
      <c r="CO7" s="36">
        <v>44.44</v>
      </c>
      <c r="CP7" s="36">
        <v>44.44</v>
      </c>
      <c r="CQ7" s="36">
        <v>44.28</v>
      </c>
      <c r="CR7" s="36">
        <v>47.83</v>
      </c>
      <c r="CS7" s="36">
        <v>43.91</v>
      </c>
      <c r="CT7" s="36">
        <v>37.270000000000003</v>
      </c>
      <c r="CU7" s="36">
        <v>37.14</v>
      </c>
      <c r="CV7" s="36">
        <v>48.43</v>
      </c>
      <c r="CW7" s="36">
        <v>80.56</v>
      </c>
      <c r="CX7" s="36">
        <v>80.19</v>
      </c>
      <c r="CY7" s="36">
        <v>79.05</v>
      </c>
      <c r="CZ7" s="36">
        <v>76.77</v>
      </c>
      <c r="DA7" s="36">
        <v>76.290000000000006</v>
      </c>
      <c r="DB7" s="36">
        <v>84.31</v>
      </c>
      <c r="DC7" s="36">
        <v>84.46</v>
      </c>
      <c r="DD7" s="36">
        <v>86.66</v>
      </c>
      <c r="DE7" s="36">
        <v>85.78</v>
      </c>
      <c r="DF7" s="36">
        <v>83.79</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2016-12-02T03:09:09Z</dcterms:created>
  <dcterms:modified xsi:type="dcterms:W3CDTF">2017-02-02T10:36:53Z</dcterms:modified>
  <cp:category/>
</cp:coreProperties>
</file>