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調査\公営企業\2018.3.1 【依頼 3-16〆】平成28年度決算「経営比較分析表」の分析等について\県回答\"/>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KO32" i="4" s="1"/>
  <c r="DQ7" i="5"/>
  <c r="JV32" i="4" s="1"/>
  <c r="DP7" i="5"/>
  <c r="DO7" i="5"/>
  <c r="DN7" i="5"/>
  <c r="DM7" i="5"/>
  <c r="KO31" i="4" s="1"/>
  <c r="DL7" i="5"/>
  <c r="DK7" i="5"/>
  <c r="DI7" i="5"/>
  <c r="MI78" i="4" s="1"/>
  <c r="DH7" i="5"/>
  <c r="LT78" i="4" s="1"/>
  <c r="DG7" i="5"/>
  <c r="DF7" i="5"/>
  <c r="KP78" i="4" s="1"/>
  <c r="DE7" i="5"/>
  <c r="KA78" i="4" s="1"/>
  <c r="DD7" i="5"/>
  <c r="MI77" i="4" s="1"/>
  <c r="DC7" i="5"/>
  <c r="DB7" i="5"/>
  <c r="DA7" i="5"/>
  <c r="CZ7" i="5"/>
  <c r="KA77" i="4" s="1"/>
  <c r="CN7" i="5"/>
  <c r="CM7" i="5"/>
  <c r="CV67" i="4" s="1"/>
  <c r="BZ7" i="5"/>
  <c r="MA53" i="4" s="1"/>
  <c r="BY7" i="5"/>
  <c r="LH53" i="4" s="1"/>
  <c r="BX7" i="5"/>
  <c r="BW7" i="5"/>
  <c r="JV53" i="4" s="1"/>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BG52" i="4" s="1"/>
  <c r="AV7" i="5"/>
  <c r="AN52" i="4" s="1"/>
  <c r="AU7" i="5"/>
  <c r="U52" i="4" s="1"/>
  <c r="AS7" i="5"/>
  <c r="AR7" i="5"/>
  <c r="AQ7" i="5"/>
  <c r="AP7" i="5"/>
  <c r="AO7" i="5"/>
  <c r="AN7" i="5"/>
  <c r="AM7" i="5"/>
  <c r="GQ31" i="4" s="1"/>
  <c r="AL7" i="5"/>
  <c r="FX31" i="4" s="1"/>
  <c r="AK7" i="5"/>
  <c r="AJ7" i="5"/>
  <c r="AH7" i="5"/>
  <c r="CS32" i="4" s="1"/>
  <c r="AG7" i="5"/>
  <c r="BZ32" i="4" s="1"/>
  <c r="AF7" i="5"/>
  <c r="AE7" i="5"/>
  <c r="AN32" i="4" s="1"/>
  <c r="AD7" i="5"/>
  <c r="U32" i="4" s="1"/>
  <c r="AC7" i="5"/>
  <c r="CS31" i="4" s="1"/>
  <c r="AB7" i="5"/>
  <c r="AA7" i="5"/>
  <c r="Z7" i="5"/>
  <c r="Y7" i="5"/>
  <c r="U31" i="4" s="1"/>
  <c r="X7" i="5"/>
  <c r="W7" i="5"/>
  <c r="V7" i="5"/>
  <c r="U7" i="5"/>
  <c r="LJ8" i="4" s="1"/>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HJ53" i="4"/>
  <c r="GQ53" i="4"/>
  <c r="EL53" i="4"/>
  <c r="CS53" i="4"/>
  <c r="BG53" i="4"/>
  <c r="AN53" i="4"/>
  <c r="U53" i="4"/>
  <c r="LH52" i="4"/>
  <c r="KO52" i="4"/>
  <c r="JV52" i="4"/>
  <c r="HJ52" i="4"/>
  <c r="GQ52" i="4"/>
  <c r="FX52" i="4"/>
  <c r="FE52" i="4"/>
  <c r="EL52" i="4"/>
  <c r="BZ52" i="4"/>
  <c r="MA32" i="4"/>
  <c r="JC32" i="4"/>
  <c r="HJ32" i="4"/>
  <c r="GQ32" i="4"/>
  <c r="FX32" i="4"/>
  <c r="FE32" i="4"/>
  <c r="EL32" i="4"/>
  <c r="BG32" i="4"/>
  <c r="MA31" i="4"/>
  <c r="LH31" i="4"/>
  <c r="JV31" i="4"/>
  <c r="JC31" i="4"/>
  <c r="HJ31" i="4"/>
  <c r="FE31" i="4"/>
  <c r="EL31" i="4"/>
  <c r="BZ31" i="4"/>
  <c r="BG31" i="4"/>
  <c r="AN31" i="4"/>
  <c r="LJ10" i="4"/>
  <c r="JQ10" i="4"/>
  <c r="HX10" i="4"/>
  <c r="AQ10" i="4"/>
  <c r="B10" i="4"/>
  <c r="JQ8" i="4"/>
  <c r="HX8" i="4"/>
  <c r="DU8" i="4"/>
  <c r="CF8" i="4"/>
  <c r="AQ8" i="4"/>
  <c r="B8" i="4"/>
  <c r="B6" i="4"/>
  <c r="MI76" i="4" l="1"/>
  <c r="HJ51" i="4"/>
  <c r="MA30" i="4"/>
  <c r="BZ76" i="4"/>
  <c r="MA51" i="4"/>
  <c r="IT76" i="4"/>
  <c r="CS51" i="4"/>
  <c r="HJ30" i="4"/>
  <c r="CS30" i="4"/>
  <c r="C11" i="5"/>
  <c r="D11" i="5"/>
  <c r="E11" i="5"/>
  <c r="B11" i="5"/>
  <c r="BK76" i="4" l="1"/>
  <c r="LH51" i="4"/>
  <c r="LT76" i="4"/>
  <c r="GQ51" i="4"/>
  <c r="LH30" i="4"/>
  <c r="IE76" i="4"/>
  <c r="BZ51" i="4"/>
  <c r="GQ30" i="4"/>
  <c r="BZ30" i="4"/>
  <c r="BG30" i="4"/>
  <c r="HP76" i="4"/>
  <c r="AV76" i="4"/>
  <c r="KO51" i="4"/>
  <c r="FX30" i="4"/>
  <c r="LE76" i="4"/>
  <c r="FX51" i="4"/>
  <c r="KO30" i="4"/>
  <c r="BG51" i="4"/>
  <c r="HA76" i="4"/>
  <c r="AN51" i="4"/>
  <c r="FE30" i="4"/>
  <c r="JV51" i="4"/>
  <c r="KP76" i="4"/>
  <c r="JV30" i="4"/>
  <c r="AN30" i="4"/>
  <c r="AG76" i="4"/>
  <c r="FE51" i="4"/>
  <c r="JC51" i="4"/>
  <c r="KA76" i="4"/>
  <c r="EL51" i="4"/>
  <c r="JC30" i="4"/>
  <c r="U30" i="4"/>
  <c r="R76" i="4"/>
  <c r="GL76" i="4"/>
  <c r="U51" i="4"/>
  <c r="EL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<sst xmlns="http://schemas.openxmlformats.org/spreadsheetml/2006/main" count="286" uniqueCount="136">
  <si>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</si>
  <si>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</si>
  <si>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</si>
  <si>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</si>
  <si>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</si>
  <si>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</si>
  <si>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</si>
  <si>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</si>
  <si>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</si>
  <si>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</si>
  <si>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</si>
  <si>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</si>
  <si>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</si>
  <si>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</si>
  <si>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</si>
  <si>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</si>
  <si>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</si>
  <si>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</si>
  <si>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</si>
  <si>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</si>
  <si>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</si>
  <si>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</si>
  <si>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</si>
  <si>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</si>
  <si>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</si>
  <si>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</si>
  <si>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</si>
  <si>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</si>
  <si>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</si>
  <si>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</si>
  <si>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</si>
  <si>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</si>
  <si>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</si>
  <si>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</si>
  <si>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</si>
  <si>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</si>
  <si>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</si>
  <si>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</si>
  <si>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</si>
  <si>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</si>
  <si>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</si>
  <si>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</si>
  <si>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</si>
  <si>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</si>
  <si>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</si>
  <si>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</si>
  <si>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</si>
  <si>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</si>
  <si>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</si>
  <si>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</si>
  <si>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</si>
  <si>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</si>
  <si>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</si>
  <si>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</si>
  <si>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</si>
  <si>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</si>
  <si>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</si>
  <si>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</si>
  <si>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</si>
  <si>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</si>
  <si>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</si>
  <si>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</si>
  <si>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</si>
  <si>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</si>
  <si>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</si>
  <si>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</si>
  <si>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</si>
  <si>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</si>
  <si>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</si>
  <si>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</si>
  <si>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</si>
  <si>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</si>
  <si>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</si>
  <si>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</si>
  <si>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</si>
  <si>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</si>
  <si>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</si>
  <si>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</si>
  <si>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</si>
  <si>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</si>
  <si>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</si>
  <si>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</si>
  <si>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</si>
  <si>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</si>
  <si>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</si>
  <si>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</si>
  <si>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</si>
  <si>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</si>
  <si>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</si>
  <si>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</si>
  <si>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</si>
  <si>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</si>
  <si>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</si>
  <si>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</si>
  <si>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</si>
  <si>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</si>
  <si>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</si>
  <si>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</si>
  <si>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</si>
  <si>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</si>
  <si>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</si>
  <si>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</si>
  <si>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</si>
  <si>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</si>
  <si>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</si>
  <si>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</si>
  <si>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</si>
  <si>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</si>
  <si>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</si>
  <si>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</si>
  <si>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</si>
  <si>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</si>
  <si>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</si>
  <si>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</si>
  <si>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和歌山県　田辺市</t>
  </si>
  <si>
    <t>紀伊田辺駅前駐車場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</si>
  <si>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</si>
  <si>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</si>
  <si>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</si>
  <si>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</si>
  <si>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</si>
  <si>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</si>
  <si>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</si>
  <si>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</si>
  <si>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</si>
  <si>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</si>
  <si>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</si>
  <si>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</si>
  <si>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</si>
  <si>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</si>
  <si>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</si>
  <si>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</si>
  <si>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収益的収支比率については、平成25年度の駅前広場改修に伴う一時閉鎖による収益減もあったものの、その後は閉鎖前の比率近くまで回復しており、類似施設平均値と同程度の水準を満たしています。売上高GOP比率も閉鎖前と同水準であり、今後も安定した収益を見込んでいます。</t>
    <rPh sb="1" eb="3">
      <t>シュウエキ</t>
    </rPh>
    <rPh sb="3" eb="4">
      <t>テキ</t>
    </rPh>
    <rPh sb="4" eb="6">
      <t>シュウシ</t>
    </rPh>
    <rPh sb="6" eb="8">
      <t>ヒリツ</t>
    </rPh>
    <rPh sb="14" eb="16">
      <t>ヘイセイ</t>
    </rPh>
    <rPh sb="18" eb="19">
      <t>ネン</t>
    </rPh>
    <rPh sb="19" eb="20">
      <t>ド</t>
    </rPh>
    <rPh sb="21" eb="23">
      <t>エキマエ</t>
    </rPh>
    <rPh sb="23" eb="25">
      <t>ヒロバ</t>
    </rPh>
    <rPh sb="25" eb="27">
      <t>カイシュウ</t>
    </rPh>
    <rPh sb="28" eb="29">
      <t>トモナ</t>
    </rPh>
    <rPh sb="30" eb="32">
      <t>イチジ</t>
    </rPh>
    <rPh sb="32" eb="34">
      <t>ヘイサ</t>
    </rPh>
    <rPh sb="37" eb="39">
      <t>シュウエキ</t>
    </rPh>
    <rPh sb="39" eb="40">
      <t>ゲン</t>
    </rPh>
    <rPh sb="50" eb="51">
      <t>ゴ</t>
    </rPh>
    <rPh sb="52" eb="54">
      <t>ヘイサ</t>
    </rPh>
    <rPh sb="54" eb="55">
      <t>マエ</t>
    </rPh>
    <rPh sb="56" eb="58">
      <t>ヒリツ</t>
    </rPh>
    <rPh sb="58" eb="59">
      <t>チカ</t>
    </rPh>
    <rPh sb="62" eb="64">
      <t>カイフク</t>
    </rPh>
    <rPh sb="69" eb="71">
      <t>ルイジ</t>
    </rPh>
    <rPh sb="71" eb="73">
      <t>シセツ</t>
    </rPh>
    <rPh sb="73" eb="75">
      <t>ヘイキン</t>
    </rPh>
    <rPh sb="75" eb="76">
      <t>チ</t>
    </rPh>
    <rPh sb="77" eb="80">
      <t>ドウテイド</t>
    </rPh>
    <rPh sb="81" eb="83">
      <t>スイジュン</t>
    </rPh>
    <rPh sb="84" eb="85">
      <t>ミ</t>
    </rPh>
    <rPh sb="92" eb="93">
      <t>ウ</t>
    </rPh>
    <rPh sb="93" eb="94">
      <t>ア</t>
    </rPh>
    <rPh sb="94" eb="95">
      <t>タカ</t>
    </rPh>
    <rPh sb="98" eb="100">
      <t>ヒリツ</t>
    </rPh>
    <rPh sb="101" eb="103">
      <t>ヘイサ</t>
    </rPh>
    <rPh sb="103" eb="104">
      <t>マエ</t>
    </rPh>
    <rPh sb="105" eb="106">
      <t>オナ</t>
    </rPh>
    <rPh sb="106" eb="108">
      <t>スイジュン</t>
    </rPh>
    <rPh sb="112" eb="114">
      <t>コンゴ</t>
    </rPh>
    <rPh sb="115" eb="117">
      <t>アンテイ</t>
    </rPh>
    <rPh sb="119" eb="121">
      <t>シュウエキ</t>
    </rPh>
    <rPh sb="122" eb="124">
      <t>ミコ</t>
    </rPh>
    <phoneticPr fontId="6"/>
  </si>
  <si>
    <t>　同駐車場はJRや路線バスといった公共交通機関の乗客が利用する場合が多い。また類似施設平均値に比べて高い利用率を維持しており、効率的に活用されています。今後も利用者の利便性の維持・向上に努めてまいります。</t>
    <rPh sb="1" eb="2">
      <t>ドウ</t>
    </rPh>
    <rPh sb="2" eb="4">
      <t>チュウシャ</t>
    </rPh>
    <rPh sb="4" eb="5">
      <t>ジョウ</t>
    </rPh>
    <rPh sb="9" eb="11">
      <t>ロセン</t>
    </rPh>
    <rPh sb="17" eb="19">
      <t>コウキョウ</t>
    </rPh>
    <rPh sb="19" eb="21">
      <t>コウツウ</t>
    </rPh>
    <rPh sb="21" eb="23">
      <t>キカン</t>
    </rPh>
    <rPh sb="24" eb="26">
      <t>ジョウキャク</t>
    </rPh>
    <rPh sb="27" eb="29">
      <t>リヨウ</t>
    </rPh>
    <rPh sb="31" eb="33">
      <t>バアイ</t>
    </rPh>
    <rPh sb="34" eb="35">
      <t>オオ</t>
    </rPh>
    <rPh sb="47" eb="48">
      <t>クラ</t>
    </rPh>
    <rPh sb="50" eb="51">
      <t>タカ</t>
    </rPh>
    <rPh sb="52" eb="55">
      <t>リヨウリツ</t>
    </rPh>
    <rPh sb="56" eb="58">
      <t>イジ</t>
    </rPh>
    <rPh sb="63" eb="66">
      <t>コウリツテキ</t>
    </rPh>
    <rPh sb="67" eb="69">
      <t>カツヨウ</t>
    </rPh>
    <rPh sb="76" eb="78">
      <t>コンゴ</t>
    </rPh>
    <rPh sb="79" eb="82">
      <t>リヨウシャ</t>
    </rPh>
    <rPh sb="83" eb="86">
      <t>リベンセイ</t>
    </rPh>
    <rPh sb="87" eb="89">
      <t>イジ</t>
    </rPh>
    <rPh sb="90" eb="92">
      <t>コウジョウ</t>
    </rPh>
    <rPh sb="93" eb="94">
      <t>ツト</t>
    </rPh>
    <phoneticPr fontId="6"/>
  </si>
  <si>
    <t>　建設後26年が経過する本施設について、平成25年度の駅前広場整備事業に伴い改修を実施しています。今後も設備機器等の改修については、計画的に取り組んでまいります。</t>
    <rPh sb="1" eb="3">
      <t>ケンセツ</t>
    </rPh>
    <rPh sb="3" eb="4">
      <t>ゴ</t>
    </rPh>
    <rPh sb="6" eb="7">
      <t>ネン</t>
    </rPh>
    <rPh sb="8" eb="10">
      <t>ケイカ</t>
    </rPh>
    <rPh sb="12" eb="13">
      <t>ホン</t>
    </rPh>
    <rPh sb="13" eb="15">
      <t>シセツ</t>
    </rPh>
    <rPh sb="20" eb="22">
      <t>ヘイセイ</t>
    </rPh>
    <rPh sb="24" eb="25">
      <t>ネン</t>
    </rPh>
    <rPh sb="25" eb="26">
      <t>ド</t>
    </rPh>
    <rPh sb="27" eb="29">
      <t>エキマエ</t>
    </rPh>
    <rPh sb="29" eb="31">
      <t>ヒロバ</t>
    </rPh>
    <rPh sb="31" eb="33">
      <t>セイビ</t>
    </rPh>
    <rPh sb="33" eb="35">
      <t>ジギョウ</t>
    </rPh>
    <rPh sb="36" eb="37">
      <t>トモナ</t>
    </rPh>
    <rPh sb="38" eb="40">
      <t>カイシュウ</t>
    </rPh>
    <rPh sb="41" eb="43">
      <t>ジッシ</t>
    </rPh>
    <rPh sb="49" eb="51">
      <t>コンゴ</t>
    </rPh>
    <rPh sb="52" eb="54">
      <t>セツビ</t>
    </rPh>
    <rPh sb="54" eb="56">
      <t>キキ</t>
    </rPh>
    <rPh sb="56" eb="57">
      <t>ナド</t>
    </rPh>
    <rPh sb="58" eb="60">
      <t>カイシュウ</t>
    </rPh>
    <rPh sb="66" eb="69">
      <t>ケイカクテキ</t>
    </rPh>
    <rPh sb="70" eb="71">
      <t>ト</t>
    </rPh>
    <rPh sb="72" eb="73">
      <t>ク</t>
    </rPh>
    <phoneticPr fontId="6"/>
  </si>
  <si>
    <t>　JR紀伊田辺駅の駅舎建替や景観まちづくり刷新事業に伴う中心市街地への流入人口の増加に伴い、今後、利用者数・売上等収益の増加が見込まれます。今後も引き続き、健全な駐車場運営に努めてまいります。</t>
    <rPh sb="3" eb="7">
      <t>キイタナベ</t>
    </rPh>
    <rPh sb="7" eb="8">
      <t>エキ</t>
    </rPh>
    <rPh sb="9" eb="11">
      <t>エキシャ</t>
    </rPh>
    <rPh sb="11" eb="13">
      <t>タテカ</t>
    </rPh>
    <rPh sb="14" eb="16">
      <t>ケイカン</t>
    </rPh>
    <rPh sb="21" eb="23">
      <t>サッシン</t>
    </rPh>
    <rPh sb="23" eb="25">
      <t>ジギョウ</t>
    </rPh>
    <rPh sb="26" eb="27">
      <t>トモナ</t>
    </rPh>
    <rPh sb="28" eb="30">
      <t>チュウシン</t>
    </rPh>
    <rPh sb="30" eb="33">
      <t>シガイチ</t>
    </rPh>
    <rPh sb="35" eb="36">
      <t>ナガレ</t>
    </rPh>
    <rPh sb="36" eb="37">
      <t>ハイ</t>
    </rPh>
    <rPh sb="37" eb="38">
      <t>ヒト</t>
    </rPh>
    <rPh sb="38" eb="39">
      <t>クチ</t>
    </rPh>
    <rPh sb="40" eb="42">
      <t>ゾウカ</t>
    </rPh>
    <rPh sb="43" eb="44">
      <t>トモナ</t>
    </rPh>
    <rPh sb="46" eb="48">
      <t>コンゴ</t>
    </rPh>
    <rPh sb="49" eb="52">
      <t>リヨウシャ</t>
    </rPh>
    <rPh sb="52" eb="53">
      <t>スウ</t>
    </rPh>
    <rPh sb="54" eb="55">
      <t>ウ</t>
    </rPh>
    <rPh sb="55" eb="56">
      <t>ア</t>
    </rPh>
    <rPh sb="56" eb="57">
      <t>トウ</t>
    </rPh>
    <rPh sb="57" eb="59">
      <t>シュウエキ</t>
    </rPh>
    <rPh sb="60" eb="62">
      <t>ゾウカ</t>
    </rPh>
    <rPh sb="63" eb="65">
      <t>ミコ</t>
    </rPh>
    <rPh sb="70" eb="72">
      <t>コンゴ</t>
    </rPh>
    <rPh sb="73" eb="74">
      <t>ヒ</t>
    </rPh>
    <rPh sb="75" eb="76">
      <t>ツヅ</t>
    </rPh>
    <rPh sb="78" eb="80">
      <t>ケンゼン</t>
    </rPh>
    <rPh sb="81" eb="83">
      <t>チュウシャ</t>
    </rPh>
    <rPh sb="83" eb="84">
      <t>ジョウ</t>
    </rPh>
    <rPh sb="84" eb="86">
      <t>ウンエイ</t>
    </rPh>
    <rPh sb="87" eb="88">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</si>
</sst>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462.1</c:v>
                </c:pt>
                <c:pt idx="1">
                  <c:v>162.5</c:v>
                </c:pt>
                <c:pt idx="2">
                  <c:v>395.7</c:v>
                </c:pt>
                <c:pt idx="3">
                  <c:v>348.4</c:v>
                </c:pt>
                <c:pt idx="4">
                  <c:v>424.9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58909088"/>
        <c:axId val="2589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58909088"/>
        <c:axId val="258907520"/>
      </c:lineChart>
      <c:dateAx>
        <c:axId val="258909088"/>
        <c:scaling>
          <c:orientation val="minMax"/>
        </c:scaling>
        <c:delete val="1"/>
        <c:axPos val="b"/>
        <c:numFmt formatCode="ge" sourceLinked="1"/>
        <c:majorTickMark val="none"/>
        <c:minorTickMark val="none"/>
        <c:tickLblPos val="none"/>
        <c:crossAx val="258907520"/>
        <c:crosses val="autoZero"/>
        <c:auto val="1"/>
        <c:lblOffset val="100"/>
        <c:baseTimeUnit val="years"/>
      </c:dateAx>
      <c:valAx>
        <c:axId val="25890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90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58908304"/>
        <c:axId val="25864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58908304"/>
        <c:axId val="258646440"/>
      </c:lineChart>
      <c:dateAx>
        <c:axId val="258908304"/>
        <c:scaling>
          <c:orientation val="minMax"/>
        </c:scaling>
        <c:delete val="1"/>
        <c:axPos val="b"/>
        <c:numFmt formatCode="ge" sourceLinked="1"/>
        <c:majorTickMark val="none"/>
        <c:minorTickMark val="none"/>
        <c:tickLblPos val="none"/>
        <c:crossAx val="258646440"/>
        <c:crosses val="autoZero"/>
        <c:auto val="1"/>
        <c:lblOffset val="100"/>
        <c:baseTimeUnit val="years"/>
      </c:dateAx>
      <c:valAx>
        <c:axId val="258646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90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58643696"/>
        <c:axId val="25864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58643696"/>
        <c:axId val="258644872"/>
      </c:lineChart>
      <c:dateAx>
        <c:axId val="258643696"/>
        <c:scaling>
          <c:orientation val="minMax"/>
        </c:scaling>
        <c:delete val="1"/>
        <c:axPos val="b"/>
        <c:numFmt formatCode="ge" sourceLinked="1"/>
        <c:majorTickMark val="none"/>
        <c:minorTickMark val="none"/>
        <c:tickLblPos val="none"/>
        <c:crossAx val="258644872"/>
        <c:crosses val="autoZero"/>
        <c:auto val="1"/>
        <c:lblOffset val="100"/>
        <c:baseTimeUnit val="years"/>
      </c:dateAx>
      <c:valAx>
        <c:axId val="258644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64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60281136"/>
        <c:axId val="26028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60281136"/>
        <c:axId val="260281528"/>
      </c:lineChart>
      <c:dateAx>
        <c:axId val="260281136"/>
        <c:scaling>
          <c:orientation val="minMax"/>
        </c:scaling>
        <c:delete val="1"/>
        <c:axPos val="b"/>
        <c:numFmt formatCode="ge" sourceLinked="1"/>
        <c:majorTickMark val="none"/>
        <c:minorTickMark val="none"/>
        <c:tickLblPos val="none"/>
        <c:crossAx val="260281528"/>
        <c:crosses val="autoZero"/>
        <c:auto val="1"/>
        <c:lblOffset val="100"/>
        <c:baseTimeUnit val="years"/>
      </c:dateAx>
      <c:valAx>
        <c:axId val="260281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28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60282704"/>
        <c:axId val="26028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60282704"/>
        <c:axId val="260283096"/>
      </c:lineChart>
      <c:dateAx>
        <c:axId val="260282704"/>
        <c:scaling>
          <c:orientation val="minMax"/>
        </c:scaling>
        <c:delete val="1"/>
        <c:axPos val="b"/>
        <c:numFmt formatCode="ge" sourceLinked="1"/>
        <c:majorTickMark val="none"/>
        <c:minorTickMark val="none"/>
        <c:tickLblPos val="none"/>
        <c:crossAx val="260283096"/>
        <c:crosses val="autoZero"/>
        <c:auto val="1"/>
        <c:lblOffset val="100"/>
        <c:baseTimeUnit val="years"/>
      </c:dateAx>
      <c:valAx>
        <c:axId val="26028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28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60283880"/>
        <c:axId val="6738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60283880"/>
        <c:axId val="67383784"/>
      </c:lineChart>
      <c:dateAx>
        <c:axId val="260283880"/>
        <c:scaling>
          <c:orientation val="minMax"/>
        </c:scaling>
        <c:delete val="1"/>
        <c:axPos val="b"/>
        <c:numFmt formatCode="ge" sourceLinked="1"/>
        <c:majorTickMark val="none"/>
        <c:minorTickMark val="none"/>
        <c:tickLblPos val="none"/>
        <c:crossAx val="67383784"/>
        <c:crosses val="autoZero"/>
        <c:auto val="1"/>
        <c:lblOffset val="100"/>
        <c:baseTimeUnit val="years"/>
      </c:dateAx>
      <c:valAx>
        <c:axId val="67383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028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115.8</c:v>
                </c:pt>
                <c:pt idx="1">
                  <c:v>244.4</c:v>
                </c:pt>
                <c:pt idx="2">
                  <c:v>488.9</c:v>
                </c:pt>
                <c:pt idx="3">
                  <c:v>466.7</c:v>
                </c:pt>
                <c:pt idx="4">
                  <c:v>500</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60280744"/>
        <c:axId val="2602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60280744"/>
        <c:axId val="260280352"/>
      </c:lineChart>
      <c:dateAx>
        <c:axId val="260280744"/>
        <c:scaling>
          <c:orientation val="minMax"/>
        </c:scaling>
        <c:delete val="1"/>
        <c:axPos val="b"/>
        <c:numFmt formatCode="ge" sourceLinked="1"/>
        <c:majorTickMark val="none"/>
        <c:minorTickMark val="none"/>
        <c:tickLblPos val="none"/>
        <c:crossAx val="260280352"/>
        <c:crosses val="autoZero"/>
        <c:auto val="1"/>
        <c:lblOffset val="100"/>
        <c:baseTimeUnit val="years"/>
      </c:dateAx>
      <c:valAx>
        <c:axId val="26028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28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78.400000000000006</c:v>
                </c:pt>
                <c:pt idx="1">
                  <c:v>38.5</c:v>
                </c:pt>
                <c:pt idx="2">
                  <c:v>74.7</c:v>
                </c:pt>
                <c:pt idx="3">
                  <c:v>71.3</c:v>
                </c:pt>
                <c:pt idx="4">
                  <c:v>76.5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7384960"/>
        <c:axId val="6738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7384960"/>
        <c:axId val="67385352"/>
      </c:lineChart>
      <c:dateAx>
        <c:axId val="67384960"/>
        <c:scaling>
          <c:orientation val="minMax"/>
        </c:scaling>
        <c:delete val="1"/>
        <c:axPos val="b"/>
        <c:numFmt formatCode="ge" sourceLinked="1"/>
        <c:majorTickMark val="none"/>
        <c:minorTickMark val="none"/>
        <c:tickLblPos val="none"/>
        <c:crossAx val="67385352"/>
        <c:crosses val="autoZero"/>
        <c:auto val="1"/>
        <c:lblOffset val="100"/>
        <c:baseTimeUnit val="years"/>
      </c:dateAx>
      <c:valAx>
        <c:axId val="67385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38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1702</c:v>
                </c:pt>
                <c:pt idx="1">
                  <c:v>628</c:v>
                </c:pt>
                <c:pt idx="2">
                  <c:v>2478</c:v>
                </c:pt>
                <c:pt idx="3">
                  <c:v>2067</c:v>
                </c:pt>
                <c:pt idx="4">
                  <c:v>2401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60282312"/>
        <c:axId val="6738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60282312"/>
        <c:axId val="67386136"/>
      </c:lineChart>
      <c:dateAx>
        <c:axId val="260282312"/>
        <c:scaling>
          <c:orientation val="minMax"/>
        </c:scaling>
        <c:delete val="1"/>
        <c:axPos val="b"/>
        <c:numFmt formatCode="ge" sourceLinked="1"/>
        <c:majorTickMark val="none"/>
        <c:minorTickMark val="none"/>
        <c:tickLblPos val="none"/>
        <c:crossAx val="67386136"/>
        <c:crosses val="autoZero"/>
        <c:auto val="1"/>
        <c:lblOffset val="100"/>
        <c:baseTimeUnit val="years"/>
      </c:dateAx>
      <c:valAx>
        <c:axId val="67386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028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G47" zoomScale="80" zoomScaleNormal="80" zoomScaleSheetLayoutView="70" workbookViewId="0">
      <selection activeCell="ND83" sqref="ND83"/>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和歌山県田辺市　紀伊田辺駅前駐車場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131</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342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462.1</v>
      </c>
      <c r="V31" s="111"/>
      <c r="W31" s="111"/>
      <c r="X31" s="111"/>
      <c r="Y31" s="111"/>
      <c r="Z31" s="111"/>
      <c r="AA31" s="111"/>
      <c r="AB31" s="111"/>
      <c r="AC31" s="111"/>
      <c r="AD31" s="111"/>
      <c r="AE31" s="111"/>
      <c r="AF31" s="111"/>
      <c r="AG31" s="111"/>
      <c r="AH31" s="111"/>
      <c r="AI31" s="111"/>
      <c r="AJ31" s="111"/>
      <c r="AK31" s="111"/>
      <c r="AL31" s="111"/>
      <c r="AM31" s="111"/>
      <c r="AN31" s="111">
        <f>データ!Z7</f>
        <v>162.5</v>
      </c>
      <c r="AO31" s="111"/>
      <c r="AP31" s="111"/>
      <c r="AQ31" s="111"/>
      <c r="AR31" s="111"/>
      <c r="AS31" s="111"/>
      <c r="AT31" s="111"/>
      <c r="AU31" s="111"/>
      <c r="AV31" s="111"/>
      <c r="AW31" s="111"/>
      <c r="AX31" s="111"/>
      <c r="AY31" s="111"/>
      <c r="AZ31" s="111"/>
      <c r="BA31" s="111"/>
      <c r="BB31" s="111"/>
      <c r="BC31" s="111"/>
      <c r="BD31" s="111"/>
      <c r="BE31" s="111"/>
      <c r="BF31" s="111"/>
      <c r="BG31" s="111">
        <f>データ!AA7</f>
        <v>395.7</v>
      </c>
      <c r="BH31" s="111"/>
      <c r="BI31" s="111"/>
      <c r="BJ31" s="111"/>
      <c r="BK31" s="111"/>
      <c r="BL31" s="111"/>
      <c r="BM31" s="111"/>
      <c r="BN31" s="111"/>
      <c r="BO31" s="111"/>
      <c r="BP31" s="111"/>
      <c r="BQ31" s="111"/>
      <c r="BR31" s="111"/>
      <c r="BS31" s="111"/>
      <c r="BT31" s="111"/>
      <c r="BU31" s="111"/>
      <c r="BV31" s="111"/>
      <c r="BW31" s="111"/>
      <c r="BX31" s="111"/>
      <c r="BY31" s="111"/>
      <c r="BZ31" s="111">
        <f>データ!AB7</f>
        <v>348.4</v>
      </c>
      <c r="CA31" s="111"/>
      <c r="CB31" s="111"/>
      <c r="CC31" s="111"/>
      <c r="CD31" s="111"/>
      <c r="CE31" s="111"/>
      <c r="CF31" s="111"/>
      <c r="CG31" s="111"/>
      <c r="CH31" s="111"/>
      <c r="CI31" s="111"/>
      <c r="CJ31" s="111"/>
      <c r="CK31" s="111"/>
      <c r="CL31" s="111"/>
      <c r="CM31" s="111"/>
      <c r="CN31" s="111"/>
      <c r="CO31" s="111"/>
      <c r="CP31" s="111"/>
      <c r="CQ31" s="111"/>
      <c r="CR31" s="111"/>
      <c r="CS31" s="111">
        <f>データ!AC7</f>
        <v>424.9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115.8</v>
      </c>
      <c r="JD31" s="82"/>
      <c r="JE31" s="82"/>
      <c r="JF31" s="82"/>
      <c r="JG31" s="82"/>
      <c r="JH31" s="82"/>
      <c r="JI31" s="82"/>
      <c r="JJ31" s="82"/>
      <c r="JK31" s="82"/>
      <c r="JL31" s="82"/>
      <c r="JM31" s="82"/>
      <c r="JN31" s="82"/>
      <c r="JO31" s="82"/>
      <c r="JP31" s="82"/>
      <c r="JQ31" s="82"/>
      <c r="JR31" s="82"/>
      <c r="JS31" s="82"/>
      <c r="JT31" s="82"/>
      <c r="JU31" s="83"/>
      <c r="JV31" s="81">
        <f>データ!DL7</f>
        <v>244.4</v>
      </c>
      <c r="JW31" s="82"/>
      <c r="JX31" s="82"/>
      <c r="JY31" s="82"/>
      <c r="JZ31" s="82"/>
      <c r="KA31" s="82"/>
      <c r="KB31" s="82"/>
      <c r="KC31" s="82"/>
      <c r="KD31" s="82"/>
      <c r="KE31" s="82"/>
      <c r="KF31" s="82"/>
      <c r="KG31" s="82"/>
      <c r="KH31" s="82"/>
      <c r="KI31" s="82"/>
      <c r="KJ31" s="82"/>
      <c r="KK31" s="82"/>
      <c r="KL31" s="82"/>
      <c r="KM31" s="82"/>
      <c r="KN31" s="83"/>
      <c r="KO31" s="81">
        <f>データ!DM7</f>
        <v>488.9</v>
      </c>
      <c r="KP31" s="82"/>
      <c r="KQ31" s="82"/>
      <c r="KR31" s="82"/>
      <c r="KS31" s="82"/>
      <c r="KT31" s="82"/>
      <c r="KU31" s="82"/>
      <c r="KV31" s="82"/>
      <c r="KW31" s="82"/>
      <c r="KX31" s="82"/>
      <c r="KY31" s="82"/>
      <c r="KZ31" s="82"/>
      <c r="LA31" s="82"/>
      <c r="LB31" s="82"/>
      <c r="LC31" s="82"/>
      <c r="LD31" s="82"/>
      <c r="LE31" s="82"/>
      <c r="LF31" s="82"/>
      <c r="LG31" s="83"/>
      <c r="LH31" s="81">
        <f>データ!DN7</f>
        <v>466.7</v>
      </c>
      <c r="LI31" s="82"/>
      <c r="LJ31" s="82"/>
      <c r="LK31" s="82"/>
      <c r="LL31" s="82"/>
      <c r="LM31" s="82"/>
      <c r="LN31" s="82"/>
      <c r="LO31" s="82"/>
      <c r="LP31" s="82"/>
      <c r="LQ31" s="82"/>
      <c r="LR31" s="82"/>
      <c r="LS31" s="82"/>
      <c r="LT31" s="82"/>
      <c r="LU31" s="82"/>
      <c r="LV31" s="82"/>
      <c r="LW31" s="82"/>
      <c r="LX31" s="82"/>
      <c r="LY31" s="82"/>
      <c r="LZ31" s="83"/>
      <c r="MA31" s="81">
        <f>データ!DO7</f>
        <v>500</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134</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78.400000000000006</v>
      </c>
      <c r="EM52" s="111"/>
      <c r="EN52" s="111"/>
      <c r="EO52" s="111"/>
      <c r="EP52" s="111"/>
      <c r="EQ52" s="111"/>
      <c r="ER52" s="111"/>
      <c r="ES52" s="111"/>
      <c r="ET52" s="111"/>
      <c r="EU52" s="111"/>
      <c r="EV52" s="111"/>
      <c r="EW52" s="111"/>
      <c r="EX52" s="111"/>
      <c r="EY52" s="111"/>
      <c r="EZ52" s="111"/>
      <c r="FA52" s="111"/>
      <c r="FB52" s="111"/>
      <c r="FC52" s="111"/>
      <c r="FD52" s="111"/>
      <c r="FE52" s="111">
        <f>データ!BG7</f>
        <v>38.5</v>
      </c>
      <c r="FF52" s="111"/>
      <c r="FG52" s="111"/>
      <c r="FH52" s="111"/>
      <c r="FI52" s="111"/>
      <c r="FJ52" s="111"/>
      <c r="FK52" s="111"/>
      <c r="FL52" s="111"/>
      <c r="FM52" s="111"/>
      <c r="FN52" s="111"/>
      <c r="FO52" s="111"/>
      <c r="FP52" s="111"/>
      <c r="FQ52" s="111"/>
      <c r="FR52" s="111"/>
      <c r="FS52" s="111"/>
      <c r="FT52" s="111"/>
      <c r="FU52" s="111"/>
      <c r="FV52" s="111"/>
      <c r="FW52" s="111"/>
      <c r="FX52" s="111">
        <f>データ!BH7</f>
        <v>74.7</v>
      </c>
      <c r="FY52" s="111"/>
      <c r="FZ52" s="111"/>
      <c r="GA52" s="111"/>
      <c r="GB52" s="111"/>
      <c r="GC52" s="111"/>
      <c r="GD52" s="111"/>
      <c r="GE52" s="111"/>
      <c r="GF52" s="111"/>
      <c r="GG52" s="111"/>
      <c r="GH52" s="111"/>
      <c r="GI52" s="111"/>
      <c r="GJ52" s="111"/>
      <c r="GK52" s="111"/>
      <c r="GL52" s="111"/>
      <c r="GM52" s="111"/>
      <c r="GN52" s="111"/>
      <c r="GO52" s="111"/>
      <c r="GP52" s="111"/>
      <c r="GQ52" s="111">
        <f>データ!BI7</f>
        <v>71.3</v>
      </c>
      <c r="GR52" s="111"/>
      <c r="GS52" s="111"/>
      <c r="GT52" s="111"/>
      <c r="GU52" s="111"/>
      <c r="GV52" s="111"/>
      <c r="GW52" s="111"/>
      <c r="GX52" s="111"/>
      <c r="GY52" s="111"/>
      <c r="GZ52" s="111"/>
      <c r="HA52" s="111"/>
      <c r="HB52" s="111"/>
      <c r="HC52" s="111"/>
      <c r="HD52" s="111"/>
      <c r="HE52" s="111"/>
      <c r="HF52" s="111"/>
      <c r="HG52" s="111"/>
      <c r="HH52" s="111"/>
      <c r="HI52" s="111"/>
      <c r="HJ52" s="111">
        <f>データ!BJ7</f>
        <v>76.5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1702</v>
      </c>
      <c r="JD52" s="110"/>
      <c r="JE52" s="110"/>
      <c r="JF52" s="110"/>
      <c r="JG52" s="110"/>
      <c r="JH52" s="110"/>
      <c r="JI52" s="110"/>
      <c r="JJ52" s="110"/>
      <c r="JK52" s="110"/>
      <c r="JL52" s="110"/>
      <c r="JM52" s="110"/>
      <c r="JN52" s="110"/>
      <c r="JO52" s="110"/>
      <c r="JP52" s="110"/>
      <c r="JQ52" s="110"/>
      <c r="JR52" s="110"/>
      <c r="JS52" s="110"/>
      <c r="JT52" s="110"/>
      <c r="JU52" s="110"/>
      <c r="JV52" s="110">
        <f>データ!BR7</f>
        <v>628</v>
      </c>
      <c r="JW52" s="110"/>
      <c r="JX52" s="110"/>
      <c r="JY52" s="110"/>
      <c r="JZ52" s="110"/>
      <c r="KA52" s="110"/>
      <c r="KB52" s="110"/>
      <c r="KC52" s="110"/>
      <c r="KD52" s="110"/>
      <c r="KE52" s="110"/>
      <c r="KF52" s="110"/>
      <c r="KG52" s="110"/>
      <c r="KH52" s="110"/>
      <c r="KI52" s="110"/>
      <c r="KJ52" s="110"/>
      <c r="KK52" s="110"/>
      <c r="KL52" s="110"/>
      <c r="KM52" s="110"/>
      <c r="KN52" s="110"/>
      <c r="KO52" s="110">
        <f>データ!BS7</f>
        <v>2478</v>
      </c>
      <c r="KP52" s="110"/>
      <c r="KQ52" s="110"/>
      <c r="KR52" s="110"/>
      <c r="KS52" s="110"/>
      <c r="KT52" s="110"/>
      <c r="KU52" s="110"/>
      <c r="KV52" s="110"/>
      <c r="KW52" s="110"/>
      <c r="KX52" s="110"/>
      <c r="KY52" s="110"/>
      <c r="KZ52" s="110"/>
      <c r="LA52" s="110"/>
      <c r="LB52" s="110"/>
      <c r="LC52" s="110"/>
      <c r="LD52" s="110"/>
      <c r="LE52" s="110"/>
      <c r="LF52" s="110"/>
      <c r="LG52" s="110"/>
      <c r="LH52" s="110">
        <f>データ!BT7</f>
        <v>2067</v>
      </c>
      <c r="LI52" s="110"/>
      <c r="LJ52" s="110"/>
      <c r="LK52" s="110"/>
      <c r="LL52" s="110"/>
      <c r="LM52" s="110"/>
      <c r="LN52" s="110"/>
      <c r="LO52" s="110"/>
      <c r="LP52" s="110"/>
      <c r="LQ52" s="110"/>
      <c r="LR52" s="110"/>
      <c r="LS52" s="110"/>
      <c r="LT52" s="110"/>
      <c r="LU52" s="110"/>
      <c r="LV52" s="110"/>
      <c r="LW52" s="110"/>
      <c r="LX52" s="110"/>
      <c r="LY52" s="110"/>
      <c r="LZ52" s="110"/>
      <c r="MA52" s="110">
        <f>データ!BU7</f>
        <v>2401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18356</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250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302066</v>
      </c>
      <c r="D6" s="61">
        <f t="shared" si="1"/>
        <v>47</v>
      </c>
      <c r="E6" s="61">
        <f t="shared" si="1"/>
        <v>14</v>
      </c>
      <c r="F6" s="61">
        <f t="shared" si="1"/>
        <v>0</v>
      </c>
      <c r="G6" s="61">
        <f t="shared" si="1"/>
        <v>1</v>
      </c>
      <c r="H6" s="61" t="str">
        <f>SUBSTITUTE(H8,"　","")</f>
        <v>和歌山県田辺市</v>
      </c>
      <c r="I6" s="61" t="str">
        <f t="shared" si="1"/>
        <v>紀伊田辺駅前駐車場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26</v>
      </c>
      <c r="S6" s="63" t="str">
        <f t="shared" si="1"/>
        <v>駅</v>
      </c>
      <c r="T6" s="63" t="str">
        <f t="shared" si="1"/>
        <v>無</v>
      </c>
      <c r="U6" s="64">
        <f t="shared" si="1"/>
        <v>342</v>
      </c>
      <c r="V6" s="64">
        <f t="shared" si="1"/>
        <v>9</v>
      </c>
      <c r="W6" s="64">
        <f t="shared" si="1"/>
        <v>200</v>
      </c>
      <c r="X6" s="63" t="str">
        <f t="shared" si="1"/>
        <v>導入なし</v>
      </c>
      <c r="Y6" s="65">
        <f>IF(Y8="-",NA(),Y8)</f>
        <v>462.1</v>
      </c>
      <c r="Z6" s="65">
        <f t="shared" ref="Z6:AH6" si="2">IF(Z8="-",NA(),Z8)</f>
        <v>162.5</v>
      </c>
      <c r="AA6" s="65">
        <f t="shared" si="2"/>
        <v>395.7</v>
      </c>
      <c r="AB6" s="65">
        <f t="shared" si="2"/>
        <v>348.4</v>
      </c>
      <c r="AC6" s="65">
        <f t="shared" si="2"/>
        <v>424.9</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78.400000000000006</v>
      </c>
      <c r="BG6" s="65">
        <f t="shared" ref="BG6:BO6" si="5">IF(BG8="-",NA(),BG8)</f>
        <v>38.5</v>
      </c>
      <c r="BH6" s="65">
        <f t="shared" si="5"/>
        <v>74.7</v>
      </c>
      <c r="BI6" s="65">
        <f t="shared" si="5"/>
        <v>71.3</v>
      </c>
      <c r="BJ6" s="65">
        <f t="shared" si="5"/>
        <v>76.5</v>
      </c>
      <c r="BK6" s="65">
        <f t="shared" si="5"/>
        <v>51.9</v>
      </c>
      <c r="BL6" s="65">
        <f t="shared" si="5"/>
        <v>59.2</v>
      </c>
      <c r="BM6" s="65">
        <f t="shared" si="5"/>
        <v>64.5</v>
      </c>
      <c r="BN6" s="65">
        <f t="shared" si="5"/>
        <v>60</v>
      </c>
      <c r="BO6" s="65">
        <f t="shared" si="5"/>
        <v>52.8</v>
      </c>
      <c r="BP6" s="62" t="str">
        <f>IF(BP8="-","",IF(BP8="-","【-】","【"&amp;SUBSTITUTE(TEXT(BP8,"#,##0.0"),"-","△")&amp;"】"))</f>
        <v>【45.2】</v>
      </c>
      <c r="BQ6" s="66">
        <f>IF(BQ8="-",NA(),BQ8)</f>
        <v>1702</v>
      </c>
      <c r="BR6" s="66">
        <f t="shared" ref="BR6:BZ6" si="6">IF(BR8="-",NA(),BR8)</f>
        <v>628</v>
      </c>
      <c r="BS6" s="66">
        <f t="shared" si="6"/>
        <v>2478</v>
      </c>
      <c r="BT6" s="66">
        <f t="shared" si="6"/>
        <v>2067</v>
      </c>
      <c r="BU6" s="66">
        <f t="shared" si="6"/>
        <v>2401</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18356</v>
      </c>
      <c r="CN6" s="64">
        <f t="shared" si="7"/>
        <v>250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115.8</v>
      </c>
      <c r="DL6" s="65">
        <f t="shared" ref="DL6:DT6" si="9">IF(DL8="-",NA(),DL8)</f>
        <v>244.4</v>
      </c>
      <c r="DM6" s="65">
        <f t="shared" si="9"/>
        <v>488.9</v>
      </c>
      <c r="DN6" s="65">
        <f t="shared" si="9"/>
        <v>466.7</v>
      </c>
      <c r="DO6" s="65">
        <f t="shared" si="9"/>
        <v>500</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112</v>
      </c>
      <c r="B7" s="61">
        <f t="shared" ref="B7:X7" si="10">B8</f>
        <v>2016</v>
      </c>
      <c r="C7" s="61">
        <f t="shared" si="10"/>
        <v>302066</v>
      </c>
      <c r="D7" s="61">
        <f t="shared" si="10"/>
        <v>47</v>
      </c>
      <c r="E7" s="61">
        <f t="shared" si="10"/>
        <v>14</v>
      </c>
      <c r="F7" s="61">
        <f t="shared" si="10"/>
        <v>0</v>
      </c>
      <c r="G7" s="61">
        <f t="shared" si="10"/>
        <v>1</v>
      </c>
      <c r="H7" s="61" t="str">
        <f t="shared" si="10"/>
        <v>和歌山県　田辺市</v>
      </c>
      <c r="I7" s="61" t="str">
        <f t="shared" si="10"/>
        <v>紀伊田辺駅前駐車場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26</v>
      </c>
      <c r="S7" s="63" t="str">
        <f t="shared" si="10"/>
        <v>駅</v>
      </c>
      <c r="T7" s="63" t="str">
        <f t="shared" si="10"/>
        <v>無</v>
      </c>
      <c r="U7" s="64">
        <f t="shared" si="10"/>
        <v>342</v>
      </c>
      <c r="V7" s="64">
        <f t="shared" si="10"/>
        <v>9</v>
      </c>
      <c r="W7" s="64">
        <f t="shared" si="10"/>
        <v>200</v>
      </c>
      <c r="X7" s="63" t="str">
        <f t="shared" si="10"/>
        <v>導入なし</v>
      </c>
      <c r="Y7" s="65">
        <f>Y8</f>
        <v>462.1</v>
      </c>
      <c r="Z7" s="65">
        <f t="shared" ref="Z7:AH7" si="11">Z8</f>
        <v>162.5</v>
      </c>
      <c r="AA7" s="65">
        <f t="shared" si="11"/>
        <v>395.7</v>
      </c>
      <c r="AB7" s="65">
        <f t="shared" si="11"/>
        <v>348.4</v>
      </c>
      <c r="AC7" s="65">
        <f t="shared" si="11"/>
        <v>424.9</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78.400000000000006</v>
      </c>
      <c r="BG7" s="65">
        <f t="shared" ref="BG7:BO7" si="14">BG8</f>
        <v>38.5</v>
      </c>
      <c r="BH7" s="65">
        <f t="shared" si="14"/>
        <v>74.7</v>
      </c>
      <c r="BI7" s="65">
        <f t="shared" si="14"/>
        <v>71.3</v>
      </c>
      <c r="BJ7" s="65">
        <f t="shared" si="14"/>
        <v>76.5</v>
      </c>
      <c r="BK7" s="65">
        <f t="shared" si="14"/>
        <v>51.9</v>
      </c>
      <c r="BL7" s="65">
        <f t="shared" si="14"/>
        <v>59.2</v>
      </c>
      <c r="BM7" s="65">
        <f t="shared" si="14"/>
        <v>64.5</v>
      </c>
      <c r="BN7" s="65">
        <f t="shared" si="14"/>
        <v>60</v>
      </c>
      <c r="BO7" s="65">
        <f t="shared" si="14"/>
        <v>52.8</v>
      </c>
      <c r="BP7" s="62"/>
      <c r="BQ7" s="66">
        <f>BQ8</f>
        <v>1702</v>
      </c>
      <c r="BR7" s="66">
        <f t="shared" ref="BR7:BZ7" si="15">BR8</f>
        <v>628</v>
      </c>
      <c r="BS7" s="66">
        <f t="shared" si="15"/>
        <v>2478</v>
      </c>
      <c r="BT7" s="66">
        <f t="shared" si="15"/>
        <v>2067</v>
      </c>
      <c r="BU7" s="66">
        <f t="shared" si="15"/>
        <v>2401</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110</v>
      </c>
      <c r="CL7" s="62"/>
      <c r="CM7" s="64">
        <f>CM8</f>
        <v>18356</v>
      </c>
      <c r="CN7" s="64">
        <f>CN8</f>
        <v>250</v>
      </c>
      <c r="CO7" s="65" t="s">
        <v>113</v>
      </c>
      <c r="CP7" s="65" t="s">
        <v>113</v>
      </c>
      <c r="CQ7" s="65" t="s">
        <v>113</v>
      </c>
      <c r="CR7" s="65" t="s">
        <v>113</v>
      </c>
      <c r="CS7" s="65" t="s">
        <v>113</v>
      </c>
      <c r="CT7" s="65" t="s">
        <v>113</v>
      </c>
      <c r="CU7" s="65" t="s">
        <v>113</v>
      </c>
      <c r="CV7" s="65" t="s">
        <v>113</v>
      </c>
      <c r="CW7" s="65" t="s">
        <v>113</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115.8</v>
      </c>
      <c r="DL7" s="65">
        <f t="shared" ref="DL7:DT7" si="17">DL8</f>
        <v>244.4</v>
      </c>
      <c r="DM7" s="65">
        <f t="shared" si="17"/>
        <v>488.9</v>
      </c>
      <c r="DN7" s="65">
        <f t="shared" si="17"/>
        <v>466.7</v>
      </c>
      <c r="DO7" s="65">
        <f t="shared" si="17"/>
        <v>500</v>
      </c>
      <c r="DP7" s="65">
        <f t="shared" si="17"/>
        <v>230</v>
      </c>
      <c r="DQ7" s="65">
        <f t="shared" si="17"/>
        <v>244.3</v>
      </c>
      <c r="DR7" s="65">
        <f t="shared" si="17"/>
        <v>238.1</v>
      </c>
      <c r="DS7" s="65">
        <f t="shared" si="17"/>
        <v>261.8</v>
      </c>
      <c r="DT7" s="65">
        <f t="shared" si="17"/>
        <v>268.7</v>
      </c>
      <c r="DU7" s="62"/>
    </row>
    <row r="8" spans="1:125" s="67" customFormat="1">
      <c r="A8" s="50"/>
      <c r="B8" s="68">
        <v>2016</v>
      </c>
      <c r="C8" s="68">
        <v>302066</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26</v>
      </c>
      <c r="S8" s="70" t="s">
        <v>123</v>
      </c>
      <c r="T8" s="70" t="s">
        <v>124</v>
      </c>
      <c r="U8" s="71">
        <v>342</v>
      </c>
      <c r="V8" s="71">
        <v>9</v>
      </c>
      <c r="W8" s="71">
        <v>200</v>
      </c>
      <c r="X8" s="70" t="s">
        <v>125</v>
      </c>
      <c r="Y8" s="72">
        <v>462.1</v>
      </c>
      <c r="Z8" s="72">
        <v>162.5</v>
      </c>
      <c r="AA8" s="72">
        <v>395.7</v>
      </c>
      <c r="AB8" s="72">
        <v>348.4</v>
      </c>
      <c r="AC8" s="72">
        <v>424.9</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78.400000000000006</v>
      </c>
      <c r="BG8" s="72">
        <v>38.5</v>
      </c>
      <c r="BH8" s="72">
        <v>74.7</v>
      </c>
      <c r="BI8" s="72">
        <v>71.3</v>
      </c>
      <c r="BJ8" s="72">
        <v>76.5</v>
      </c>
      <c r="BK8" s="72">
        <v>51.9</v>
      </c>
      <c r="BL8" s="72">
        <v>59.2</v>
      </c>
      <c r="BM8" s="72">
        <v>64.5</v>
      </c>
      <c r="BN8" s="72">
        <v>60</v>
      </c>
      <c r="BO8" s="72">
        <v>52.8</v>
      </c>
      <c r="BP8" s="69">
        <v>45.2</v>
      </c>
      <c r="BQ8" s="73">
        <v>1702</v>
      </c>
      <c r="BR8" s="73">
        <v>628</v>
      </c>
      <c r="BS8" s="73">
        <v>2478</v>
      </c>
      <c r="BT8" s="74">
        <v>2067</v>
      </c>
      <c r="BU8" s="74">
        <v>2401</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18356</v>
      </c>
      <c r="CN8" s="71">
        <v>250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115.8</v>
      </c>
      <c r="DL8" s="72">
        <v>244.4</v>
      </c>
      <c r="DM8" s="72">
        <v>488.9</v>
      </c>
      <c r="DN8" s="72">
        <v>466.7</v>
      </c>
      <c r="DO8" s="72">
        <v>500</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US-E0135</dc:creator>
  <cp:lastModifiedBy>us-e0133</cp:lastModifiedBy>
  <cp:lastPrinted>2018-03-13T23:20:31Z</cp:lastPrinted>
  <dcterms:created xsi:type="dcterms:W3CDTF">2018-03-13T23:21:29Z</dcterms:created>
  <dcterms:modified xsi:type="dcterms:W3CDTF">2018-03-26T04:55:48Z</dcterms:modified>
</cp:coreProperties>
</file>