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8.3.1 【依頼 3-16〆】平成28年度決算「経営比較分析表」の分析等について\県回答\"/>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N7" i="5"/>
  <c r="CM7" i="5"/>
  <c r="BZ7" i="5"/>
  <c r="MA53" i="4" s="1"/>
  <c r="BY7" i="5"/>
  <c r="BX7" i="5"/>
  <c r="BW7" i="5"/>
  <c r="BV7" i="5"/>
  <c r="JC53" i="4" s="1"/>
  <c r="BU7" i="5"/>
  <c r="BT7" i="5"/>
  <c r="BS7" i="5"/>
  <c r="BR7" i="5"/>
  <c r="JV52" i="4" s="1"/>
  <c r="BQ7" i="5"/>
  <c r="BO7" i="5"/>
  <c r="BN7" i="5"/>
  <c r="BM7" i="5"/>
  <c r="FX53" i="4" s="1"/>
  <c r="BL7" i="5"/>
  <c r="BK7" i="5"/>
  <c r="BJ7" i="5"/>
  <c r="BI7" i="5"/>
  <c r="BH7" i="5"/>
  <c r="BG7" i="5"/>
  <c r="BF7" i="5"/>
  <c r="BD7" i="5"/>
  <c r="CS53" i="4" s="1"/>
  <c r="BC7" i="5"/>
  <c r="BB7" i="5"/>
  <c r="BA7" i="5"/>
  <c r="AZ7" i="5"/>
  <c r="U53" i="4" s="1"/>
  <c r="AY7" i="5"/>
  <c r="AX7" i="5"/>
  <c r="AW7" i="5"/>
  <c r="AV7" i="5"/>
  <c r="AN52" i="4" s="1"/>
  <c r="AU7" i="5"/>
  <c r="AS7" i="5"/>
  <c r="AR7" i="5"/>
  <c r="AQ7" i="5"/>
  <c r="AP7" i="5"/>
  <c r="AO7" i="5"/>
  <c r="AN7" i="5"/>
  <c r="AM7" i="5"/>
  <c r="GQ31" i="4" s="1"/>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BZ53" i="4"/>
  <c r="BG53" i="4"/>
  <c r="AN53" i="4"/>
  <c r="MA52" i="4"/>
  <c r="LH52" i="4"/>
  <c r="KO52" i="4"/>
  <c r="JC52" i="4"/>
  <c r="HJ52" i="4"/>
  <c r="GQ52" i="4"/>
  <c r="FX52" i="4"/>
  <c r="FE52" i="4"/>
  <c r="EL52" i="4"/>
  <c r="CS52" i="4"/>
  <c r="BZ52" i="4"/>
  <c r="BG52" i="4"/>
  <c r="U52" i="4"/>
  <c r="MA32" i="4"/>
  <c r="LH32" i="4"/>
  <c r="JV32" i="4"/>
  <c r="JC32" i="4"/>
  <c r="HJ32" i="4"/>
  <c r="GQ32" i="4"/>
  <c r="FX32" i="4"/>
  <c r="FE32" i="4"/>
  <c r="EL32" i="4"/>
  <c r="BZ32" i="4"/>
  <c r="BG32" i="4"/>
  <c r="AN32" i="4"/>
  <c r="MA31" i="4"/>
  <c r="KO31" i="4"/>
  <c r="JV31" i="4"/>
  <c r="JC31" i="4"/>
  <c r="HJ31" i="4"/>
  <c r="FX31" i="4"/>
  <c r="FE31" i="4"/>
  <c r="EL31" i="4"/>
  <c r="CS31" i="4"/>
  <c r="BZ31" i="4"/>
  <c r="BG31" i="4"/>
  <c r="U31" i="4"/>
  <c r="LJ10" i="4"/>
  <c r="JQ10" i="4"/>
  <c r="CF10" i="4"/>
  <c r="AQ10" i="4"/>
  <c r="B10" i="4"/>
  <c r="LJ8" i="4"/>
  <c r="JQ8" i="4"/>
  <c r="HX8" i="4"/>
  <c r="DU8" i="4"/>
  <c r="CF8" i="4"/>
  <c r="AQ8" i="4"/>
  <c r="B8" i="4"/>
  <c r="BZ76" i="4" l="1"/>
  <c r="MI76" i="4"/>
  <c r="HJ51" i="4"/>
  <c r="MA30" i="4"/>
  <c r="CS30" i="4"/>
  <c r="IT76" i="4"/>
  <c r="CS51" i="4"/>
  <c r="HJ30" i="4"/>
  <c r="MA51" i="4"/>
  <c r="C11" i="5"/>
  <c r="D11" i="5"/>
  <c r="E11" i="5"/>
  <c r="B11" i="5"/>
  <c r="BZ30" i="4" l="1"/>
  <c r="BK76" i="4"/>
  <c r="LH51" i="4"/>
  <c r="BZ51" i="4"/>
  <c r="LT76" i="4"/>
  <c r="GQ51" i="4"/>
  <c r="LH30" i="4"/>
  <c r="IE76" i="4"/>
  <c r="GQ30" i="4"/>
  <c r="HP76" i="4"/>
  <c r="BG30" i="4"/>
  <c r="AV76" i="4"/>
  <c r="KO51" i="4"/>
  <c r="FX51" i="4"/>
  <c r="KO30" i="4"/>
  <c r="FX30" i="4"/>
  <c r="LE76" i="4"/>
  <c r="BG51" i="4"/>
  <c r="KP76" i="4"/>
  <c r="HA76" i="4"/>
  <c r="AN51" i="4"/>
  <c r="FE30" i="4"/>
  <c r="AG76" i="4"/>
  <c r="AN30" i="4"/>
  <c r="FE51" i="4"/>
  <c r="JV51" i="4"/>
  <c r="JV30" i="4"/>
  <c r="JC51" i="4"/>
  <c r="KA76" i="4"/>
  <c r="EL51" i="4"/>
  <c r="JC30" i="4"/>
  <c r="R76"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<sst xmlns="http://schemas.openxmlformats.org/spreadsheetml/2006/main" count="286" uniqueCount="135">
  <si>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</si>
  <si>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</si>
  <si>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</si>
  <si>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</si>
  <si>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</si>
  <si>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</si>
  <si>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</si>
  <si>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</si>
  <si>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</si>
  <si>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</si>
  <si>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</si>
  <si>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</si>
  <si>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</si>
  <si>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</si>
  <si>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</si>
  <si>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</si>
  <si>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</si>
  <si>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</si>
  <si>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</si>
  <si>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</si>
  <si>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</si>
  <si>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</si>
  <si>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</si>
  <si>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</si>
  <si>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</si>
  <si>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</si>
  <si>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</si>
  <si>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</si>
  <si>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</si>
  <si>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</si>
  <si>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</si>
  <si>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</si>
  <si>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</si>
  <si>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</si>
  <si>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</si>
  <si>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</si>
  <si>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</si>
  <si>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</si>
  <si>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</si>
  <si>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</si>
  <si>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</si>
  <si>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</si>
  <si>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</si>
  <si>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</si>
  <si>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</si>
  <si>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</si>
  <si>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</si>
  <si>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</si>
  <si>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</si>
  <si>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</si>
  <si>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</si>
  <si>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</si>
  <si>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</si>
  <si>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</si>
  <si>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</si>
  <si>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</si>
  <si>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</si>
  <si>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</si>
  <si>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</si>
  <si>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</si>
  <si>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</si>
  <si>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</si>
  <si>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</si>
  <si>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</si>
  <si>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</si>
  <si>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</si>
  <si>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</si>
  <si>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</si>
  <si>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</si>
  <si>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</si>
  <si>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</si>
  <si>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</si>
  <si>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</si>
  <si>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</si>
  <si>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</si>
  <si>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</si>
  <si>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</si>
  <si>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</si>
  <si>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</si>
  <si>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</si>
  <si>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</si>
  <si>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</si>
  <si>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</si>
  <si>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</si>
  <si>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</si>
  <si>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</si>
  <si>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</si>
  <si>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</si>
  <si>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</si>
  <si>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</si>
  <si>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</si>
  <si>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</si>
  <si>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</si>
  <si>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</si>
  <si>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</si>
  <si>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</si>
  <si>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</si>
  <si>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</si>
  <si>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</si>
  <si>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</si>
  <si>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</si>
  <si>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</si>
  <si>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</si>
  <si>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</si>
  <si>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</si>
  <si>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</si>
  <si>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</si>
  <si>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</si>
  <si>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</si>
  <si>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</si>
  <si>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</si>
  <si>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</si>
  <si>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</si>
  <si>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和歌山県　田辺市</t>
  </si>
  <si>
    <t>扇ヶ浜海岸駐車場</t>
  </si>
  <si>
    <t>法非適用</t>
  </si>
  <si>
    <t>駐車場整備事業</t>
  </si>
  <si>
    <t>-</t>
  </si>
  <si>
    <t>Ａ３Ｂ２</t>
  </si>
  <si>
    <t>該当数値なし</t>
  </si>
  <si>
    <t>その他駐車場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</si>
  <si>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</si>
  <si>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</si>
  <si>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</si>
  <si>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</si>
  <si>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</si>
  <si>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</si>
  <si>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</si>
  <si>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</si>
  <si>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</si>
  <si>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</si>
  <si>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収益的収支比率について、類似施設平均値を下回るものの、安定的に推移しています。
　今後も施設維持管理費の更なる節減や計画的な施設改修等に努めてまいります。</t>
    <rPh sb="1" eb="4">
      <t>シュウエキテキ</t>
    </rPh>
    <rPh sb="4" eb="6">
      <t>シュウシ</t>
    </rPh>
    <rPh sb="6" eb="8">
      <t>ヒリツ</t>
    </rPh>
    <rPh sb="13" eb="15">
      <t>ルイジ</t>
    </rPh>
    <rPh sb="15" eb="17">
      <t>シセツ</t>
    </rPh>
    <rPh sb="17" eb="19">
      <t>ヘイキン</t>
    </rPh>
    <rPh sb="19" eb="20">
      <t>チ</t>
    </rPh>
    <rPh sb="21" eb="23">
      <t>シタマワ</t>
    </rPh>
    <rPh sb="28" eb="31">
      <t>アンテイテキ</t>
    </rPh>
    <rPh sb="32" eb="34">
      <t>スイイ</t>
    </rPh>
    <rPh sb="42" eb="44">
      <t>コンゴ</t>
    </rPh>
    <rPh sb="45" eb="47">
      <t>シセツ</t>
    </rPh>
    <rPh sb="47" eb="49">
      <t>イジ</t>
    </rPh>
    <rPh sb="49" eb="52">
      <t>カンリヒ</t>
    </rPh>
    <rPh sb="53" eb="54">
      <t>サラ</t>
    </rPh>
    <rPh sb="56" eb="58">
      <t>セツゲン</t>
    </rPh>
    <rPh sb="59" eb="62">
      <t>ケイカクテキ</t>
    </rPh>
    <rPh sb="63" eb="65">
      <t>シセツ</t>
    </rPh>
    <rPh sb="65" eb="67">
      <t>カイシュウ</t>
    </rPh>
    <rPh sb="67" eb="68">
      <t>トウ</t>
    </rPh>
    <rPh sb="69" eb="70">
      <t>ツト</t>
    </rPh>
    <phoneticPr fontId="6"/>
  </si>
  <si>
    <t>　扇ヶ浜海水浴場や交流広場等の利用者が増加傾向にあり、料金収入は安定してきています。また、扇ヶ浜公園の再整備による利用者の増加も期待されることから、さらなる収益の増加を見込むことができます。
　今後も引き続き、健全な駐車場運営に努めてまいります。</t>
    <rPh sb="1" eb="2">
      <t>オウギ</t>
    </rPh>
    <rPh sb="3" eb="4">
      <t>ハマ</t>
    </rPh>
    <rPh sb="4" eb="7">
      <t>カイスイヨク</t>
    </rPh>
    <rPh sb="7" eb="8">
      <t>ジョウ</t>
    </rPh>
    <rPh sb="9" eb="11">
      <t>コウリュウ</t>
    </rPh>
    <rPh sb="11" eb="13">
      <t>ヒロバ</t>
    </rPh>
    <rPh sb="13" eb="14">
      <t>ナド</t>
    </rPh>
    <rPh sb="15" eb="18">
      <t>リヨウシャ</t>
    </rPh>
    <rPh sb="19" eb="21">
      <t>ゾウカ</t>
    </rPh>
    <rPh sb="21" eb="23">
      <t>ケイコウ</t>
    </rPh>
    <rPh sb="27" eb="29">
      <t>リョウキン</t>
    </rPh>
    <rPh sb="29" eb="31">
      <t>シュウニュウ</t>
    </rPh>
    <rPh sb="32" eb="34">
      <t>アンテイ</t>
    </rPh>
    <rPh sb="45" eb="46">
      <t>オウギ</t>
    </rPh>
    <rPh sb="47" eb="48">
      <t>ハマ</t>
    </rPh>
    <rPh sb="48" eb="50">
      <t>コウエン</t>
    </rPh>
    <rPh sb="51" eb="54">
      <t>サイセイビ</t>
    </rPh>
    <rPh sb="57" eb="60">
      <t>リヨウシャ</t>
    </rPh>
    <rPh sb="61" eb="62">
      <t>ゾウ</t>
    </rPh>
    <rPh sb="62" eb="63">
      <t>カ</t>
    </rPh>
    <rPh sb="64" eb="66">
      <t>キタイ</t>
    </rPh>
    <rPh sb="78" eb="80">
      <t>シュウエキ</t>
    </rPh>
    <rPh sb="81" eb="82">
      <t>ゾウ</t>
    </rPh>
    <rPh sb="82" eb="83">
      <t>カ</t>
    </rPh>
    <rPh sb="84" eb="86">
      <t>ミコ</t>
    </rPh>
    <rPh sb="97" eb="99">
      <t>コンゴ</t>
    </rPh>
    <rPh sb="100" eb="101">
      <t>ヒ</t>
    </rPh>
    <rPh sb="102" eb="103">
      <t>ツヅ</t>
    </rPh>
    <rPh sb="105" eb="107">
      <t>ケンゼン</t>
    </rPh>
    <rPh sb="108" eb="111">
      <t>チュウシャジョウ</t>
    </rPh>
    <rPh sb="111" eb="113">
      <t>ウンエイ</t>
    </rPh>
    <rPh sb="114" eb="115">
      <t>ツト</t>
    </rPh>
    <phoneticPr fontId="6"/>
  </si>
  <si>
    <t>　扇ヶ浜海岸駐車場を利用される方は、紀南文化会館と扇ヶ浜公園、夏場は海水浴場の利用が主であり、年間利用回数及び売上金額については、大きな変動も無く安定した利用状況にあります。
　今後は、市立武道館の建設を含む扇ヶ浜公園の再整備が予定されており、利用者の増加が期待されます。</t>
    <rPh sb="1" eb="4">
      <t>オウギガハマ</t>
    </rPh>
    <rPh sb="4" eb="6">
      <t>カイガン</t>
    </rPh>
    <rPh sb="6" eb="9">
      <t>チュウシャジョウ</t>
    </rPh>
    <rPh sb="10" eb="12">
      <t>リヨウ</t>
    </rPh>
    <rPh sb="15" eb="16">
      <t>カタ</t>
    </rPh>
    <rPh sb="18" eb="20">
      <t>キナン</t>
    </rPh>
    <rPh sb="20" eb="22">
      <t>ブンカ</t>
    </rPh>
    <rPh sb="22" eb="24">
      <t>カイカン</t>
    </rPh>
    <rPh sb="25" eb="26">
      <t>オウギ</t>
    </rPh>
    <rPh sb="27" eb="28">
      <t>ハマ</t>
    </rPh>
    <rPh sb="28" eb="30">
      <t>コウエン</t>
    </rPh>
    <rPh sb="31" eb="33">
      <t>ナツバ</t>
    </rPh>
    <rPh sb="34" eb="37">
      <t>カイスイヨク</t>
    </rPh>
    <rPh sb="37" eb="38">
      <t>バ</t>
    </rPh>
    <rPh sb="47" eb="49">
      <t>ネンカン</t>
    </rPh>
    <rPh sb="65" eb="66">
      <t>オオ</t>
    </rPh>
    <rPh sb="102" eb="103">
      <t>フク</t>
    </rPh>
    <rPh sb="104" eb="105">
      <t>オウギ</t>
    </rPh>
    <rPh sb="106" eb="107">
      <t>ハマ</t>
    </rPh>
    <rPh sb="107" eb="109">
      <t>コウエン</t>
    </rPh>
    <rPh sb="110" eb="113">
      <t>サイセイビ</t>
    </rPh>
    <phoneticPr fontId="6"/>
  </si>
  <si>
    <t>　建設後14年が経過する本施設について、平成25年度に老朽化に伴う管制機器の更新を実施しています。今後も設備機器等の改修を計画的に実施してまいります。</t>
    <rPh sb="1" eb="3">
      <t>ケンセツ</t>
    </rPh>
    <rPh sb="3" eb="4">
      <t>ゴ</t>
    </rPh>
    <rPh sb="6" eb="7">
      <t>ネン</t>
    </rPh>
    <rPh sb="8" eb="10">
      <t>ケイカ</t>
    </rPh>
    <rPh sb="12" eb="13">
      <t>ホン</t>
    </rPh>
    <rPh sb="13" eb="15">
      <t>シセツ</t>
    </rPh>
    <rPh sb="20" eb="22">
      <t>ヘイセイ</t>
    </rPh>
    <rPh sb="24" eb="25">
      <t>ネン</t>
    </rPh>
    <rPh sb="25" eb="26">
      <t>ド</t>
    </rPh>
    <rPh sb="27" eb="30">
      <t>ロウキュウカ</t>
    </rPh>
    <rPh sb="31" eb="32">
      <t>トモナ</t>
    </rPh>
    <rPh sb="33" eb="35">
      <t>カンセイ</t>
    </rPh>
    <rPh sb="35" eb="37">
      <t>キキ</t>
    </rPh>
    <rPh sb="38" eb="40">
      <t>コウシン</t>
    </rPh>
    <rPh sb="41" eb="43">
      <t>ジッシ</t>
    </rPh>
    <rPh sb="49" eb="51">
      <t>コンゴ</t>
    </rPh>
    <rPh sb="52" eb="54">
      <t>セツビ</t>
    </rPh>
    <rPh sb="54" eb="56">
      <t>キキ</t>
    </rPh>
    <rPh sb="56" eb="57">
      <t>ナド</t>
    </rPh>
    <rPh sb="58" eb="60">
      <t>カイシュウ</t>
    </rPh>
    <rPh sb="61" eb="64">
      <t>ケイカクテキ</t>
    </rPh>
    <rPh sb="65" eb="67">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</si>
</sst>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416.5</c:v>
                </c:pt>
                <c:pt idx="1">
                  <c:v>247</c:v>
                </c:pt>
                <c:pt idx="2">
                  <c:v>305.39999999999998</c:v>
                </c:pt>
                <c:pt idx="3">
                  <c:v>274.10000000000002</c:v>
                </c:pt>
                <c:pt idx="4">
                  <c:v>293.2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0628328"/>
        <c:axId val="115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0628328"/>
        <c:axId val="115363648"/>
      </c:lineChart>
      <c:dateAx>
        <c:axId val="200628328"/>
        <c:scaling>
          <c:orientation val="minMax"/>
        </c:scaling>
        <c:delete val="1"/>
        <c:axPos val="b"/>
        <c:numFmt formatCode="ge" sourceLinked="1"/>
        <c:majorTickMark val="none"/>
        <c:minorTickMark val="none"/>
        <c:tickLblPos val="none"/>
        <c:crossAx val="115363648"/>
        <c:crosses val="autoZero"/>
        <c:auto val="1"/>
        <c:lblOffset val="100"/>
        <c:baseTimeUnit val="years"/>
      </c:dateAx>
      <c:valAx>
        <c:axId val="11536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62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1596424"/>
        <c:axId val="20159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1596424"/>
        <c:axId val="201598856"/>
      </c:lineChart>
      <c:dateAx>
        <c:axId val="201596424"/>
        <c:scaling>
          <c:orientation val="minMax"/>
        </c:scaling>
        <c:delete val="1"/>
        <c:axPos val="b"/>
        <c:numFmt formatCode="ge" sourceLinked="1"/>
        <c:majorTickMark val="none"/>
        <c:minorTickMark val="none"/>
        <c:tickLblPos val="none"/>
        <c:crossAx val="201598856"/>
        <c:crosses val="autoZero"/>
        <c:auto val="1"/>
        <c:lblOffset val="100"/>
        <c:baseTimeUnit val="years"/>
      </c:dateAx>
      <c:valAx>
        <c:axId val="20159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59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1889224"/>
        <c:axId val="2018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1889224"/>
        <c:axId val="201893704"/>
      </c:lineChart>
      <c:dateAx>
        <c:axId val="201889224"/>
        <c:scaling>
          <c:orientation val="minMax"/>
        </c:scaling>
        <c:delete val="1"/>
        <c:axPos val="b"/>
        <c:numFmt formatCode="ge" sourceLinked="1"/>
        <c:majorTickMark val="none"/>
        <c:minorTickMark val="none"/>
        <c:tickLblPos val="none"/>
        <c:crossAx val="201893704"/>
        <c:crosses val="autoZero"/>
        <c:auto val="1"/>
        <c:lblOffset val="100"/>
        <c:baseTimeUnit val="years"/>
      </c:dateAx>
      <c:valAx>
        <c:axId val="20189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88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1979648"/>
        <c:axId val="2019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1979648"/>
        <c:axId val="201984128"/>
      </c:lineChart>
      <c:dateAx>
        <c:axId val="201979648"/>
        <c:scaling>
          <c:orientation val="minMax"/>
        </c:scaling>
        <c:delete val="1"/>
        <c:axPos val="b"/>
        <c:numFmt formatCode="ge" sourceLinked="1"/>
        <c:majorTickMark val="none"/>
        <c:minorTickMark val="none"/>
        <c:tickLblPos val="none"/>
        <c:crossAx val="201984128"/>
        <c:crosses val="autoZero"/>
        <c:auto val="1"/>
        <c:lblOffset val="100"/>
        <c:baseTimeUnit val="years"/>
      </c:dateAx>
      <c:valAx>
        <c:axId val="20198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97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1652680"/>
        <c:axId val="20165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1652680"/>
        <c:axId val="201653072"/>
      </c:lineChart>
      <c:dateAx>
        <c:axId val="201652680"/>
        <c:scaling>
          <c:orientation val="minMax"/>
        </c:scaling>
        <c:delete val="1"/>
        <c:axPos val="b"/>
        <c:numFmt formatCode="ge" sourceLinked="1"/>
        <c:majorTickMark val="none"/>
        <c:minorTickMark val="none"/>
        <c:tickLblPos val="none"/>
        <c:crossAx val="201653072"/>
        <c:crosses val="autoZero"/>
        <c:auto val="1"/>
        <c:lblOffset val="100"/>
        <c:baseTimeUnit val="years"/>
      </c:dateAx>
      <c:valAx>
        <c:axId val="20165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5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1653856"/>
        <c:axId val="2016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1653856"/>
        <c:axId val="201654248"/>
      </c:lineChart>
      <c:dateAx>
        <c:axId val="201653856"/>
        <c:scaling>
          <c:orientation val="minMax"/>
        </c:scaling>
        <c:delete val="1"/>
        <c:axPos val="b"/>
        <c:numFmt formatCode="ge" sourceLinked="1"/>
        <c:majorTickMark val="none"/>
        <c:minorTickMark val="none"/>
        <c:tickLblPos val="none"/>
        <c:crossAx val="201654248"/>
        <c:crosses val="autoZero"/>
        <c:auto val="1"/>
        <c:lblOffset val="100"/>
        <c:baseTimeUnit val="years"/>
      </c:dateAx>
      <c:valAx>
        <c:axId val="201654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5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170.8</c:v>
                </c:pt>
                <c:pt idx="1">
                  <c:v>161.1</c:v>
                </c:pt>
                <c:pt idx="2">
                  <c:v>157.5</c:v>
                </c:pt>
                <c:pt idx="3">
                  <c:v>165.5</c:v>
                </c:pt>
                <c:pt idx="4">
                  <c:v>165.7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1655032"/>
        <c:axId val="2016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1655032"/>
        <c:axId val="201655424"/>
      </c:lineChart>
      <c:dateAx>
        <c:axId val="201655032"/>
        <c:scaling>
          <c:orientation val="minMax"/>
        </c:scaling>
        <c:delete val="1"/>
        <c:axPos val="b"/>
        <c:numFmt formatCode="ge" sourceLinked="1"/>
        <c:majorTickMark val="none"/>
        <c:minorTickMark val="none"/>
        <c:tickLblPos val="none"/>
        <c:crossAx val="201655424"/>
        <c:crosses val="autoZero"/>
        <c:auto val="1"/>
        <c:lblOffset val="100"/>
        <c:baseTimeUnit val="years"/>
      </c:dateAx>
      <c:valAx>
        <c:axId val="2016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5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76.2</c:v>
                </c:pt>
                <c:pt idx="1">
                  <c:v>59.2</c:v>
                </c:pt>
                <c:pt idx="2">
                  <c:v>67.2</c:v>
                </c:pt>
                <c:pt idx="3">
                  <c:v>63</c:v>
                </c:pt>
                <c:pt idx="4">
                  <c:v>65.5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1656208"/>
        <c:axId val="20227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1656208"/>
        <c:axId val="202276752"/>
      </c:lineChart>
      <c:dateAx>
        <c:axId val="201656208"/>
        <c:scaling>
          <c:orientation val="minMax"/>
        </c:scaling>
        <c:delete val="1"/>
        <c:axPos val="b"/>
        <c:numFmt formatCode="ge" sourceLinked="1"/>
        <c:majorTickMark val="none"/>
        <c:minorTickMark val="none"/>
        <c:tickLblPos val="none"/>
        <c:crossAx val="202276752"/>
        <c:crosses val="autoZero"/>
        <c:auto val="1"/>
        <c:lblOffset val="100"/>
        <c:baseTimeUnit val="years"/>
      </c:dateAx>
      <c:valAx>
        <c:axId val="20227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5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10956</c:v>
                </c:pt>
                <c:pt idx="1">
                  <c:v>8309</c:v>
                </c:pt>
                <c:pt idx="2">
                  <c:v>8727</c:v>
                </c:pt>
                <c:pt idx="3">
                  <c:v>9125</c:v>
                </c:pt>
                <c:pt idx="4">
                  <c:v>8541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2277536"/>
        <c:axId val="20227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2277536"/>
        <c:axId val="202277928"/>
      </c:lineChart>
      <c:dateAx>
        <c:axId val="202277536"/>
        <c:scaling>
          <c:orientation val="minMax"/>
        </c:scaling>
        <c:delete val="1"/>
        <c:axPos val="b"/>
        <c:numFmt formatCode="ge" sourceLinked="1"/>
        <c:majorTickMark val="none"/>
        <c:minorTickMark val="none"/>
        <c:tickLblPos val="none"/>
        <c:crossAx val="202277928"/>
        <c:crosses val="autoZero"/>
        <c:auto val="1"/>
        <c:lblOffset val="100"/>
        <c:baseTimeUnit val="years"/>
      </c:dateAx>
      <c:valAx>
        <c:axId val="202277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2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52" zoomScale="90" zoomScaleNormal="90" zoomScaleSheetLayoutView="70" workbookViewId="0">
      <selection activeCell="ND48" sqref="ND48:NR4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和歌山県田辺市　扇ヶ浜海岸駐車場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10706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414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416.5</v>
      </c>
      <c r="V31" s="111"/>
      <c r="W31" s="111"/>
      <c r="X31" s="111"/>
      <c r="Y31" s="111"/>
      <c r="Z31" s="111"/>
      <c r="AA31" s="111"/>
      <c r="AB31" s="111"/>
      <c r="AC31" s="111"/>
      <c r="AD31" s="111"/>
      <c r="AE31" s="111"/>
      <c r="AF31" s="111"/>
      <c r="AG31" s="111"/>
      <c r="AH31" s="111"/>
      <c r="AI31" s="111"/>
      <c r="AJ31" s="111"/>
      <c r="AK31" s="111"/>
      <c r="AL31" s="111"/>
      <c r="AM31" s="111"/>
      <c r="AN31" s="111">
        <f>データ!Z7</f>
        <v>247</v>
      </c>
      <c r="AO31" s="111"/>
      <c r="AP31" s="111"/>
      <c r="AQ31" s="111"/>
      <c r="AR31" s="111"/>
      <c r="AS31" s="111"/>
      <c r="AT31" s="111"/>
      <c r="AU31" s="111"/>
      <c r="AV31" s="111"/>
      <c r="AW31" s="111"/>
      <c r="AX31" s="111"/>
      <c r="AY31" s="111"/>
      <c r="AZ31" s="111"/>
      <c r="BA31" s="111"/>
      <c r="BB31" s="111"/>
      <c r="BC31" s="111"/>
      <c r="BD31" s="111"/>
      <c r="BE31" s="111"/>
      <c r="BF31" s="111"/>
      <c r="BG31" s="111">
        <f>データ!AA7</f>
        <v>305.39999999999998</v>
      </c>
      <c r="BH31" s="111"/>
      <c r="BI31" s="111"/>
      <c r="BJ31" s="111"/>
      <c r="BK31" s="111"/>
      <c r="BL31" s="111"/>
      <c r="BM31" s="111"/>
      <c r="BN31" s="111"/>
      <c r="BO31" s="111"/>
      <c r="BP31" s="111"/>
      <c r="BQ31" s="111"/>
      <c r="BR31" s="111"/>
      <c r="BS31" s="111"/>
      <c r="BT31" s="111"/>
      <c r="BU31" s="111"/>
      <c r="BV31" s="111"/>
      <c r="BW31" s="111"/>
      <c r="BX31" s="111"/>
      <c r="BY31" s="111"/>
      <c r="BZ31" s="111">
        <f>データ!AB7</f>
        <v>274.10000000000002</v>
      </c>
      <c r="CA31" s="111"/>
      <c r="CB31" s="111"/>
      <c r="CC31" s="111"/>
      <c r="CD31" s="111"/>
      <c r="CE31" s="111"/>
      <c r="CF31" s="111"/>
      <c r="CG31" s="111"/>
      <c r="CH31" s="111"/>
      <c r="CI31" s="111"/>
      <c r="CJ31" s="111"/>
      <c r="CK31" s="111"/>
      <c r="CL31" s="111"/>
      <c r="CM31" s="111"/>
      <c r="CN31" s="111"/>
      <c r="CO31" s="111"/>
      <c r="CP31" s="111"/>
      <c r="CQ31" s="111"/>
      <c r="CR31" s="111"/>
      <c r="CS31" s="111">
        <f>データ!AC7</f>
        <v>293.2</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170.8</v>
      </c>
      <c r="JD31" s="82"/>
      <c r="JE31" s="82"/>
      <c r="JF31" s="82"/>
      <c r="JG31" s="82"/>
      <c r="JH31" s="82"/>
      <c r="JI31" s="82"/>
      <c r="JJ31" s="82"/>
      <c r="JK31" s="82"/>
      <c r="JL31" s="82"/>
      <c r="JM31" s="82"/>
      <c r="JN31" s="82"/>
      <c r="JO31" s="82"/>
      <c r="JP31" s="82"/>
      <c r="JQ31" s="82"/>
      <c r="JR31" s="82"/>
      <c r="JS31" s="82"/>
      <c r="JT31" s="82"/>
      <c r="JU31" s="83"/>
      <c r="JV31" s="81">
        <f>データ!DL7</f>
        <v>161.1</v>
      </c>
      <c r="JW31" s="82"/>
      <c r="JX31" s="82"/>
      <c r="JY31" s="82"/>
      <c r="JZ31" s="82"/>
      <c r="KA31" s="82"/>
      <c r="KB31" s="82"/>
      <c r="KC31" s="82"/>
      <c r="KD31" s="82"/>
      <c r="KE31" s="82"/>
      <c r="KF31" s="82"/>
      <c r="KG31" s="82"/>
      <c r="KH31" s="82"/>
      <c r="KI31" s="82"/>
      <c r="KJ31" s="82"/>
      <c r="KK31" s="82"/>
      <c r="KL31" s="82"/>
      <c r="KM31" s="82"/>
      <c r="KN31" s="83"/>
      <c r="KO31" s="81">
        <f>データ!DM7</f>
        <v>157.5</v>
      </c>
      <c r="KP31" s="82"/>
      <c r="KQ31" s="82"/>
      <c r="KR31" s="82"/>
      <c r="KS31" s="82"/>
      <c r="KT31" s="82"/>
      <c r="KU31" s="82"/>
      <c r="KV31" s="82"/>
      <c r="KW31" s="82"/>
      <c r="KX31" s="82"/>
      <c r="KY31" s="82"/>
      <c r="KZ31" s="82"/>
      <c r="LA31" s="82"/>
      <c r="LB31" s="82"/>
      <c r="LC31" s="82"/>
      <c r="LD31" s="82"/>
      <c r="LE31" s="82"/>
      <c r="LF31" s="82"/>
      <c r="LG31" s="83"/>
      <c r="LH31" s="81">
        <f>データ!DN7</f>
        <v>165.5</v>
      </c>
      <c r="LI31" s="82"/>
      <c r="LJ31" s="82"/>
      <c r="LK31" s="82"/>
      <c r="LL31" s="82"/>
      <c r="LM31" s="82"/>
      <c r="LN31" s="82"/>
      <c r="LO31" s="82"/>
      <c r="LP31" s="82"/>
      <c r="LQ31" s="82"/>
      <c r="LR31" s="82"/>
      <c r="LS31" s="82"/>
      <c r="LT31" s="82"/>
      <c r="LU31" s="82"/>
      <c r="LV31" s="82"/>
      <c r="LW31" s="82"/>
      <c r="LX31" s="82"/>
      <c r="LY31" s="82"/>
      <c r="LZ31" s="83"/>
      <c r="MA31" s="81">
        <f>データ!DO7</f>
        <v>165.7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134</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76.2</v>
      </c>
      <c r="EM52" s="111"/>
      <c r="EN52" s="111"/>
      <c r="EO52" s="111"/>
      <c r="EP52" s="111"/>
      <c r="EQ52" s="111"/>
      <c r="ER52" s="111"/>
      <c r="ES52" s="111"/>
      <c r="ET52" s="111"/>
      <c r="EU52" s="111"/>
      <c r="EV52" s="111"/>
      <c r="EW52" s="111"/>
      <c r="EX52" s="111"/>
      <c r="EY52" s="111"/>
      <c r="EZ52" s="111"/>
      <c r="FA52" s="111"/>
      <c r="FB52" s="111"/>
      <c r="FC52" s="111"/>
      <c r="FD52" s="111"/>
      <c r="FE52" s="111">
        <f>データ!BG7</f>
        <v>59.2</v>
      </c>
      <c r="FF52" s="111"/>
      <c r="FG52" s="111"/>
      <c r="FH52" s="111"/>
      <c r="FI52" s="111"/>
      <c r="FJ52" s="111"/>
      <c r="FK52" s="111"/>
      <c r="FL52" s="111"/>
      <c r="FM52" s="111"/>
      <c r="FN52" s="111"/>
      <c r="FO52" s="111"/>
      <c r="FP52" s="111"/>
      <c r="FQ52" s="111"/>
      <c r="FR52" s="111"/>
      <c r="FS52" s="111"/>
      <c r="FT52" s="111"/>
      <c r="FU52" s="111"/>
      <c r="FV52" s="111"/>
      <c r="FW52" s="111"/>
      <c r="FX52" s="111">
        <f>データ!BH7</f>
        <v>67.2</v>
      </c>
      <c r="FY52" s="111"/>
      <c r="FZ52" s="111"/>
      <c r="GA52" s="111"/>
      <c r="GB52" s="111"/>
      <c r="GC52" s="111"/>
      <c r="GD52" s="111"/>
      <c r="GE52" s="111"/>
      <c r="GF52" s="111"/>
      <c r="GG52" s="111"/>
      <c r="GH52" s="111"/>
      <c r="GI52" s="111"/>
      <c r="GJ52" s="111"/>
      <c r="GK52" s="111"/>
      <c r="GL52" s="111"/>
      <c r="GM52" s="111"/>
      <c r="GN52" s="111"/>
      <c r="GO52" s="111"/>
      <c r="GP52" s="111"/>
      <c r="GQ52" s="111">
        <f>データ!BI7</f>
        <v>63</v>
      </c>
      <c r="GR52" s="111"/>
      <c r="GS52" s="111"/>
      <c r="GT52" s="111"/>
      <c r="GU52" s="111"/>
      <c r="GV52" s="111"/>
      <c r="GW52" s="111"/>
      <c r="GX52" s="111"/>
      <c r="GY52" s="111"/>
      <c r="GZ52" s="111"/>
      <c r="HA52" s="111"/>
      <c r="HB52" s="111"/>
      <c r="HC52" s="111"/>
      <c r="HD52" s="111"/>
      <c r="HE52" s="111"/>
      <c r="HF52" s="111"/>
      <c r="HG52" s="111"/>
      <c r="HH52" s="111"/>
      <c r="HI52" s="111"/>
      <c r="HJ52" s="111">
        <f>データ!BJ7</f>
        <v>65.5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10956</v>
      </c>
      <c r="JD52" s="110"/>
      <c r="JE52" s="110"/>
      <c r="JF52" s="110"/>
      <c r="JG52" s="110"/>
      <c r="JH52" s="110"/>
      <c r="JI52" s="110"/>
      <c r="JJ52" s="110"/>
      <c r="JK52" s="110"/>
      <c r="JL52" s="110"/>
      <c r="JM52" s="110"/>
      <c r="JN52" s="110"/>
      <c r="JO52" s="110"/>
      <c r="JP52" s="110"/>
      <c r="JQ52" s="110"/>
      <c r="JR52" s="110"/>
      <c r="JS52" s="110"/>
      <c r="JT52" s="110"/>
      <c r="JU52" s="110"/>
      <c r="JV52" s="110">
        <f>データ!BR7</f>
        <v>8309</v>
      </c>
      <c r="JW52" s="110"/>
      <c r="JX52" s="110"/>
      <c r="JY52" s="110"/>
      <c r="JZ52" s="110"/>
      <c r="KA52" s="110"/>
      <c r="KB52" s="110"/>
      <c r="KC52" s="110"/>
      <c r="KD52" s="110"/>
      <c r="KE52" s="110"/>
      <c r="KF52" s="110"/>
      <c r="KG52" s="110"/>
      <c r="KH52" s="110"/>
      <c r="KI52" s="110"/>
      <c r="KJ52" s="110"/>
      <c r="KK52" s="110"/>
      <c r="KL52" s="110"/>
      <c r="KM52" s="110"/>
      <c r="KN52" s="110"/>
      <c r="KO52" s="110">
        <f>データ!BS7</f>
        <v>8727</v>
      </c>
      <c r="KP52" s="110"/>
      <c r="KQ52" s="110"/>
      <c r="KR52" s="110"/>
      <c r="KS52" s="110"/>
      <c r="KT52" s="110"/>
      <c r="KU52" s="110"/>
      <c r="KV52" s="110"/>
      <c r="KW52" s="110"/>
      <c r="KX52" s="110"/>
      <c r="KY52" s="110"/>
      <c r="KZ52" s="110"/>
      <c r="LA52" s="110"/>
      <c r="LB52" s="110"/>
      <c r="LC52" s="110"/>
      <c r="LD52" s="110"/>
      <c r="LE52" s="110"/>
      <c r="LF52" s="110"/>
      <c r="LG52" s="110"/>
      <c r="LH52" s="110">
        <f>データ!BT7</f>
        <v>9125</v>
      </c>
      <c r="LI52" s="110"/>
      <c r="LJ52" s="110"/>
      <c r="LK52" s="110"/>
      <c r="LL52" s="110"/>
      <c r="LM52" s="110"/>
      <c r="LN52" s="110"/>
      <c r="LO52" s="110"/>
      <c r="LP52" s="110"/>
      <c r="LQ52" s="110"/>
      <c r="LR52" s="110"/>
      <c r="LS52" s="110"/>
      <c r="LT52" s="110"/>
      <c r="LU52" s="110"/>
      <c r="LV52" s="110"/>
      <c r="LW52" s="110"/>
      <c r="LX52" s="110"/>
      <c r="LY52" s="110"/>
      <c r="LZ52" s="110"/>
      <c r="MA52" s="110">
        <f>データ!BU7</f>
        <v>8541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242907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302066</v>
      </c>
      <c r="D6" s="61">
        <f t="shared" si="1"/>
        <v>47</v>
      </c>
      <c r="E6" s="61">
        <f t="shared" si="1"/>
        <v>14</v>
      </c>
      <c r="F6" s="61">
        <f t="shared" si="1"/>
        <v>0</v>
      </c>
      <c r="G6" s="61">
        <f t="shared" si="1"/>
        <v>3</v>
      </c>
      <c r="H6" s="61" t="str">
        <f>SUBSTITUTE(H8,"　","")</f>
        <v>和歌山県田辺市</v>
      </c>
      <c r="I6" s="61" t="str">
        <f t="shared" si="1"/>
        <v>扇ヶ浜海岸駐車場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14</v>
      </c>
      <c r="S6" s="63" t="str">
        <f t="shared" si="1"/>
        <v>公共施設</v>
      </c>
      <c r="T6" s="63" t="str">
        <f t="shared" si="1"/>
        <v>無</v>
      </c>
      <c r="U6" s="64">
        <f t="shared" si="1"/>
        <v>10706</v>
      </c>
      <c r="V6" s="64">
        <f t="shared" si="1"/>
        <v>414</v>
      </c>
      <c r="W6" s="64">
        <f t="shared" si="1"/>
        <v>100</v>
      </c>
      <c r="X6" s="63" t="str">
        <f t="shared" si="1"/>
        <v>導入なし</v>
      </c>
      <c r="Y6" s="65">
        <f>IF(Y8="-",NA(),Y8)</f>
        <v>416.5</v>
      </c>
      <c r="Z6" s="65">
        <f t="shared" ref="Z6:AH6" si="2">IF(Z8="-",NA(),Z8)</f>
        <v>247</v>
      </c>
      <c r="AA6" s="65">
        <f t="shared" si="2"/>
        <v>305.39999999999998</v>
      </c>
      <c r="AB6" s="65">
        <f t="shared" si="2"/>
        <v>274.10000000000002</v>
      </c>
      <c r="AC6" s="65">
        <f t="shared" si="2"/>
        <v>293.2</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76.2</v>
      </c>
      <c r="BG6" s="65">
        <f t="shared" ref="BG6:BO6" si="5">IF(BG8="-",NA(),BG8)</f>
        <v>59.2</v>
      </c>
      <c r="BH6" s="65">
        <f t="shared" si="5"/>
        <v>67.2</v>
      </c>
      <c r="BI6" s="65">
        <f t="shared" si="5"/>
        <v>63</v>
      </c>
      <c r="BJ6" s="65">
        <f t="shared" si="5"/>
        <v>65.5</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10956</v>
      </c>
      <c r="BR6" s="66">
        <f t="shared" ref="BR6:BZ6" si="6">IF(BR8="-",NA(),BR8)</f>
        <v>8309</v>
      </c>
      <c r="BS6" s="66">
        <f t="shared" si="6"/>
        <v>8727</v>
      </c>
      <c r="BT6" s="66">
        <f t="shared" si="6"/>
        <v>9125</v>
      </c>
      <c r="BU6" s="66">
        <f t="shared" si="6"/>
        <v>8541</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242907</v>
      </c>
      <c r="CN6" s="64">
        <f t="shared" si="7"/>
        <v>1000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170.8</v>
      </c>
      <c r="DL6" s="65">
        <f t="shared" ref="DL6:DT6" si="9">IF(DL8="-",NA(),DL8)</f>
        <v>161.1</v>
      </c>
      <c r="DM6" s="65">
        <f t="shared" si="9"/>
        <v>157.5</v>
      </c>
      <c r="DN6" s="65">
        <f t="shared" si="9"/>
        <v>165.5</v>
      </c>
      <c r="DO6" s="65">
        <f t="shared" si="9"/>
        <v>165.7</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302066</v>
      </c>
      <c r="D7" s="61">
        <f t="shared" si="10"/>
        <v>47</v>
      </c>
      <c r="E7" s="61">
        <f t="shared" si="10"/>
        <v>14</v>
      </c>
      <c r="F7" s="61">
        <f t="shared" si="10"/>
        <v>0</v>
      </c>
      <c r="G7" s="61">
        <f t="shared" si="10"/>
        <v>3</v>
      </c>
      <c r="H7" s="61" t="str">
        <f t="shared" si="10"/>
        <v>和歌山県　田辺市</v>
      </c>
      <c r="I7" s="61" t="str">
        <f t="shared" si="10"/>
        <v>扇ヶ浜海岸駐車場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14</v>
      </c>
      <c r="S7" s="63" t="str">
        <f t="shared" si="10"/>
        <v>公共施設</v>
      </c>
      <c r="T7" s="63" t="str">
        <f t="shared" si="10"/>
        <v>無</v>
      </c>
      <c r="U7" s="64">
        <f t="shared" si="10"/>
        <v>10706</v>
      </c>
      <c r="V7" s="64">
        <f t="shared" si="10"/>
        <v>414</v>
      </c>
      <c r="W7" s="64">
        <f t="shared" si="10"/>
        <v>100</v>
      </c>
      <c r="X7" s="63" t="str">
        <f t="shared" si="10"/>
        <v>導入なし</v>
      </c>
      <c r="Y7" s="65">
        <f>Y8</f>
        <v>416.5</v>
      </c>
      <c r="Z7" s="65">
        <f t="shared" ref="Z7:AH7" si="11">Z8</f>
        <v>247</v>
      </c>
      <c r="AA7" s="65">
        <f t="shared" si="11"/>
        <v>305.39999999999998</v>
      </c>
      <c r="AB7" s="65">
        <f t="shared" si="11"/>
        <v>274.10000000000002</v>
      </c>
      <c r="AC7" s="65">
        <f t="shared" si="11"/>
        <v>293.2</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76.2</v>
      </c>
      <c r="BG7" s="65">
        <f t="shared" ref="BG7:BO7" si="14">BG8</f>
        <v>59.2</v>
      </c>
      <c r="BH7" s="65">
        <f t="shared" si="14"/>
        <v>67.2</v>
      </c>
      <c r="BI7" s="65">
        <f t="shared" si="14"/>
        <v>63</v>
      </c>
      <c r="BJ7" s="65">
        <f t="shared" si="14"/>
        <v>65.5</v>
      </c>
      <c r="BK7" s="65">
        <f t="shared" si="14"/>
        <v>38.799999999999997</v>
      </c>
      <c r="BL7" s="65">
        <f t="shared" si="14"/>
        <v>37.6</v>
      </c>
      <c r="BM7" s="65">
        <f t="shared" si="14"/>
        <v>37.700000000000003</v>
      </c>
      <c r="BN7" s="65">
        <f t="shared" si="14"/>
        <v>38.5</v>
      </c>
      <c r="BO7" s="65">
        <f t="shared" si="14"/>
        <v>37.6</v>
      </c>
      <c r="BP7" s="62"/>
      <c r="BQ7" s="66">
        <f>BQ8</f>
        <v>10956</v>
      </c>
      <c r="BR7" s="66">
        <f t="shared" ref="BR7:BZ7" si="15">BR8</f>
        <v>8309</v>
      </c>
      <c r="BS7" s="66">
        <f t="shared" si="15"/>
        <v>8727</v>
      </c>
      <c r="BT7" s="66">
        <f t="shared" si="15"/>
        <v>9125</v>
      </c>
      <c r="BU7" s="66">
        <f t="shared" si="15"/>
        <v>8541</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242907</v>
      </c>
      <c r="CN7" s="64">
        <f>CN8</f>
        <v>1000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170.8</v>
      </c>
      <c r="DL7" s="65">
        <f t="shared" ref="DL7:DT7" si="17">DL8</f>
        <v>161.1</v>
      </c>
      <c r="DM7" s="65">
        <f t="shared" si="17"/>
        <v>157.5</v>
      </c>
      <c r="DN7" s="65">
        <f t="shared" si="17"/>
        <v>165.5</v>
      </c>
      <c r="DO7" s="65">
        <f t="shared" si="17"/>
        <v>165.7</v>
      </c>
      <c r="DP7" s="65">
        <f t="shared" si="17"/>
        <v>182.5</v>
      </c>
      <c r="DQ7" s="65">
        <f t="shared" si="17"/>
        <v>181</v>
      </c>
      <c r="DR7" s="65">
        <f t="shared" si="17"/>
        <v>182.1</v>
      </c>
      <c r="DS7" s="65">
        <f t="shared" si="17"/>
        <v>184.8</v>
      </c>
      <c r="DT7" s="65">
        <f t="shared" si="17"/>
        <v>182.5</v>
      </c>
      <c r="DU7" s="62"/>
    </row>
    <row r="8" spans="1:125" s="67" customFormat="1">
      <c r="A8" s="50"/>
      <c r="B8" s="68">
        <v>2016</v>
      </c>
      <c r="C8" s="68">
        <v>302066</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14</v>
      </c>
      <c r="S8" s="70" t="s">
        <v>122</v>
      </c>
      <c r="T8" s="70" t="s">
        <v>123</v>
      </c>
      <c r="U8" s="71">
        <v>10706</v>
      </c>
      <c r="V8" s="71">
        <v>414</v>
      </c>
      <c r="W8" s="71">
        <v>100</v>
      </c>
      <c r="X8" s="70" t="s">
        <v>124</v>
      </c>
      <c r="Y8" s="72">
        <v>416.5</v>
      </c>
      <c r="Z8" s="72">
        <v>247</v>
      </c>
      <c r="AA8" s="72">
        <v>305.39999999999998</v>
      </c>
      <c r="AB8" s="72">
        <v>274.10000000000002</v>
      </c>
      <c r="AC8" s="72">
        <v>293.2</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76.2</v>
      </c>
      <c r="BG8" s="72">
        <v>59.2</v>
      </c>
      <c r="BH8" s="72">
        <v>67.2</v>
      </c>
      <c r="BI8" s="72">
        <v>63</v>
      </c>
      <c r="BJ8" s="72">
        <v>65.5</v>
      </c>
      <c r="BK8" s="72">
        <v>38.799999999999997</v>
      </c>
      <c r="BL8" s="72">
        <v>37.6</v>
      </c>
      <c r="BM8" s="72">
        <v>37.700000000000003</v>
      </c>
      <c r="BN8" s="72">
        <v>38.5</v>
      </c>
      <c r="BO8" s="72">
        <v>37.6</v>
      </c>
      <c r="BP8" s="69">
        <v>45.2</v>
      </c>
      <c r="BQ8" s="73">
        <v>10956</v>
      </c>
      <c r="BR8" s="73">
        <v>8309</v>
      </c>
      <c r="BS8" s="73">
        <v>8727</v>
      </c>
      <c r="BT8" s="74">
        <v>9125</v>
      </c>
      <c r="BU8" s="74">
        <v>8541</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242907</v>
      </c>
      <c r="CN8" s="71">
        <v>1000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170.8</v>
      </c>
      <c r="DL8" s="72">
        <v>161.1</v>
      </c>
      <c r="DM8" s="72">
        <v>157.5</v>
      </c>
      <c r="DN8" s="72">
        <v>165.5</v>
      </c>
      <c r="DO8" s="72">
        <v>165.7</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T-E0135</cp:lastModifiedBy>
  <cp:lastPrinted>2018-03-14T09:02:15Z</cp:lastPrinted>
  <dcterms:modified xsi:type="dcterms:W3CDTF">2018-03-15T02:43:18Z</dcterms:modified>
</cp:coreProperties>
</file>