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54\財政係\調査\公営企業\2018.1.26公開通知（【依頼2.9〆】平成29年度決算「経営比較分析表」の分析等について】No.49946\県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<sst xmlns="http://schemas.openxmlformats.org/spreadsheetml/2006/main" count="240" uniqueCount="126">
  <si>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</si>
  <si>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</si>
  <si>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</si>
  <si>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</si>
  <si>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</si>
  <si>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</si>
  <si>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</si>
  <si>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</si>
  <si>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</si>
  <si>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</si>
  <si>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</si>
  <si>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</si>
  <si>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</si>
  <si>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</si>
  <si>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</si>
  <si>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</si>
  <si>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</si>
  <si>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</si>
  <si>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</si>
  <si>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</si>
  <si>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</si>
  <si>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</si>
  <si>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</si>
  <si>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</si>
  <si>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</si>
  <si>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</si>
  <si>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</si>
  <si>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</si>
  <si>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</si>
  <si>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</si>
  <si>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</si>
  <si>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</si>
  <si>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</si>
  <si>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</si>
  <si>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</si>
  <si>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</si>
  <si>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</si>
  <si>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</si>
  <si>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</si>
  <si>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</si>
  <si>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</si>
  <si>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</si>
  <si>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</si>
  <si>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</si>
  <si>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</si>
  <si>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</si>
  <si>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</si>
  <si>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</si>
  <si>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</si>
  <si>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</si>
  <si>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</si>
  <si>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</si>
  <si>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</si>
  <si>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</si>
  <si>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</si>
  <si>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</si>
  <si>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</si>
  <si>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</si>
  <si>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</si>
  <si>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</si>
  <si>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</si>
  <si>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</si>
  <si>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</si>
  <si>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</si>
  <si>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</si>
  <si>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</si>
  <si>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</si>
  <si>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</si>
  <si>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</si>
  <si>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</si>
  <si>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</si>
  <si>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</si>
  <si>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</si>
  <si>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</si>
  <si>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</si>
  <si>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</si>
  <si>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</si>
  <si>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</si>
  <si>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</si>
  <si>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</si>
  <si>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</si>
  <si>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</si>
  <si>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</si>
  <si>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</si>
  <si>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</si>
  <si>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</si>
  <si>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</si>
  <si>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</si>
  <si>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</si>
  <si>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</si>
  <si>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</si>
  <si>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</si>
  <si>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</si>
  <si>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</si>
  <si>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</si>
  <si>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</si>
  <si>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</si>
  <si>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</si>
  <si>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</si>
  <si>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</si>
  <si>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</si>
  <si>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</si>
  <si>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</si>
  <si>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</si>
  <si>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</si>
  <si>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</si>
  <si>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</si>
  <si>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</si>
  <si>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</si>
  <si>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</si>
  <si>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</si>
  <si>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</si>
  <si>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</si>
  <si>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</si>
  <si>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</si>
  <si>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</si>
  <si>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</si>
  <si>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</si>
  <si>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</si>
  <si>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</si>
  <si>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</si>
  <si>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</si>
  <si>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phoneticPr fontId="7"/>
  </si>
  <si>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7"/>
  </si>
  <si>
    <t>非設置</t>
    <rPh sb="0" eb="1">
      <t>ヒ</t>
    </rPh>
    <rPh sb="1" eb="3">
      <t>セッチ</t>
    </rPh>
    <phoneticPr fontId="4"/>
  </si>
  <si>
    <t>　上野鎌倉地区で供用開始から18年、上野中根地区で供用開始から15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</si>
</sst>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8030112"/>
        <c:axId val="19797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quot;-&quot;">
                  <c:v>0.01</c:v>
                </c:pt>
              </c:numCache>
            </c:numRef>
          </c:val>
          <c:smooth val="0"/>
        </c:ser>
        <c:dLbls>
          <c:showLegendKey val="0"/>
          <c:showVal val="0"/>
          <c:showCatName val="0"/>
          <c:showSerName val="0"/>
          <c:showPercent val="0"/>
          <c:showBubbleSize val="0"/>
        </c:dLbls>
        <c:marker val="1"/>
        <c:smooth val="0"/>
        <c:axId val="198030112"/>
        <c:axId val="197977768"/>
      </c:lineChart>
      <c:dateAx>
        <c:axId val="198030112"/>
        <c:scaling>
          <c:orientation val="minMax"/>
        </c:scaling>
        <c:delete val="1"/>
        <c:axPos val="b"/>
        <c:numFmt formatCode="ge" sourceLinked="1"/>
        <c:majorTickMark val="none"/>
        <c:minorTickMark val="none"/>
        <c:tickLblPos val="none"/>
        <c:crossAx val="197977768"/>
        <c:crosses val="autoZero"/>
        <c:auto val="1"/>
        <c:lblOffset val="100"/>
        <c:baseTimeUnit val="years"/>
      </c:dateAx>
      <c:valAx>
        <c:axId val="19797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030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27.27</c:v>
                </c:pt>
                <c:pt idx="1">
                  <c:v>27.27</c:v>
                </c:pt>
                <c:pt idx="2">
                  <c:v>27.27</c:v>
                </c:pt>
                <c:pt idx="3">
                  <c:v>27.27</c:v>
                </c:pt>
                <c:pt idx="4">
                  <c:v>27.27</c:v>
                </c:pt>
              </c:numCache>
            </c:numRef>
          </c:val>
        </c:ser>
        <c:dLbls>
          <c:showLegendKey val="0"/>
          <c:showVal val="0"/>
          <c:showCatName val="0"/>
          <c:showSerName val="0"/>
          <c:showPercent val="0"/>
          <c:showBubbleSize val="0"/>
        </c:dLbls>
        <c:gapWidth val="150"/>
        <c:axId val="198920816"/>
        <c:axId val="19892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41.24</c:v>
                </c:pt>
                <c:pt idx="2">
                  <c:v>43.1</c:v>
                </c:pt>
                <c:pt idx="3">
                  <c:v>34.92</c:v>
                </c:pt>
                <c:pt idx="4">
                  <c:v>36.44</c:v>
                </c:pt>
              </c:numCache>
            </c:numRef>
          </c:val>
          <c:smooth val="0"/>
        </c:ser>
        <c:dLbls>
          <c:showLegendKey val="0"/>
          <c:showVal val="0"/>
          <c:showCatName val="0"/>
          <c:showSerName val="0"/>
          <c:showPercent val="0"/>
          <c:showBubbleSize val="0"/>
        </c:dLbls>
        <c:marker val="1"/>
        <c:smooth val="0"/>
        <c:axId val="198920816"/>
        <c:axId val="198921208"/>
      </c:lineChart>
      <c:dateAx>
        <c:axId val="198920816"/>
        <c:scaling>
          <c:orientation val="minMax"/>
        </c:scaling>
        <c:delete val="1"/>
        <c:axPos val="b"/>
        <c:numFmt formatCode="ge" sourceLinked="1"/>
        <c:majorTickMark val="none"/>
        <c:minorTickMark val="none"/>
        <c:tickLblPos val="none"/>
        <c:crossAx val="198921208"/>
        <c:crosses val="autoZero"/>
        <c:auto val="1"/>
        <c:lblOffset val="100"/>
        <c:baseTimeUnit val="years"/>
      </c:dateAx>
      <c:valAx>
        <c:axId val="19892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2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45.45</c:v>
                </c:pt>
                <c:pt idx="1">
                  <c:v>45.45</c:v>
                </c:pt>
                <c:pt idx="2">
                  <c:v>45.1</c:v>
                </c:pt>
                <c:pt idx="3">
                  <c:v>44.44</c:v>
                </c:pt>
                <c:pt idx="4">
                  <c:v>44.44</c:v>
                </c:pt>
              </c:numCache>
            </c:numRef>
          </c:val>
        </c:ser>
        <c:dLbls>
          <c:showLegendKey val="0"/>
          <c:showVal val="0"/>
          <c:showCatName val="0"/>
          <c:showSerName val="0"/>
          <c:showPercent val="0"/>
          <c:showBubbleSize val="0"/>
        </c:dLbls>
        <c:gapWidth val="150"/>
        <c:axId val="198922384"/>
        <c:axId val="19892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88.34</c:v>
                </c:pt>
                <c:pt idx="2">
                  <c:v>88.02</c:v>
                </c:pt>
                <c:pt idx="3">
                  <c:v>88.64</c:v>
                </c:pt>
                <c:pt idx="4">
                  <c:v>89.93</c:v>
                </c:pt>
              </c:numCache>
            </c:numRef>
          </c:val>
          <c:smooth val="0"/>
        </c:ser>
        <c:dLbls>
          <c:showLegendKey val="0"/>
          <c:showVal val="0"/>
          <c:showCatName val="0"/>
          <c:showSerName val="0"/>
          <c:showPercent val="0"/>
          <c:showBubbleSize val="0"/>
        </c:dLbls>
        <c:marker val="1"/>
        <c:smooth val="0"/>
        <c:axId val="198922384"/>
        <c:axId val="198922776"/>
      </c:lineChart>
      <c:dateAx>
        <c:axId val="198922384"/>
        <c:scaling>
          <c:orientation val="minMax"/>
        </c:scaling>
        <c:delete val="1"/>
        <c:axPos val="b"/>
        <c:numFmt formatCode="ge" sourceLinked="1"/>
        <c:majorTickMark val="none"/>
        <c:minorTickMark val="none"/>
        <c:tickLblPos val="none"/>
        <c:crossAx val="198922776"/>
        <c:crosses val="autoZero"/>
        <c:auto val="1"/>
        <c:lblOffset val="100"/>
        <c:baseTimeUnit val="years"/>
      </c:dateAx>
      <c:valAx>
        <c:axId val="19892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2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38.94</c:v>
                </c:pt>
                <c:pt idx="1">
                  <c:v>37.92</c:v>
                </c:pt>
                <c:pt idx="2">
                  <c:v>37.74</c:v>
                </c:pt>
                <c:pt idx="3">
                  <c:v>36.44</c:v>
                </c:pt>
                <c:pt idx="4">
                  <c:v>34.65</c:v>
                </c:pt>
              </c:numCache>
            </c:numRef>
          </c:val>
        </c:ser>
        <c:dLbls>
          <c:showLegendKey val="0"/>
          <c:showVal val="0"/>
          <c:showCatName val="0"/>
          <c:showSerName val="0"/>
          <c:showPercent val="0"/>
          <c:showBubbleSize val="0"/>
        </c:dLbls>
        <c:gapWidth val="150"/>
        <c:axId val="199097512"/>
        <c:axId val="19909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097512"/>
        <c:axId val="199097896"/>
      </c:lineChart>
      <c:dateAx>
        <c:axId val="199097512"/>
        <c:scaling>
          <c:orientation val="minMax"/>
        </c:scaling>
        <c:delete val="1"/>
        <c:axPos val="b"/>
        <c:numFmt formatCode="ge" sourceLinked="1"/>
        <c:majorTickMark val="none"/>
        <c:minorTickMark val="none"/>
        <c:tickLblPos val="none"/>
        <c:crossAx val="199097896"/>
        <c:crosses val="autoZero"/>
        <c:auto val="1"/>
        <c:lblOffset val="100"/>
        <c:baseTimeUnit val="years"/>
      </c:dateAx>
      <c:valAx>
        <c:axId val="1990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652664"/>
        <c:axId val="19865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652664"/>
        <c:axId val="198653048"/>
      </c:lineChart>
      <c:dateAx>
        <c:axId val="198652664"/>
        <c:scaling>
          <c:orientation val="minMax"/>
        </c:scaling>
        <c:delete val="1"/>
        <c:axPos val="b"/>
        <c:numFmt formatCode="ge" sourceLinked="1"/>
        <c:majorTickMark val="none"/>
        <c:minorTickMark val="none"/>
        <c:tickLblPos val="none"/>
        <c:crossAx val="198653048"/>
        <c:crosses val="autoZero"/>
        <c:auto val="1"/>
        <c:lblOffset val="100"/>
        <c:baseTimeUnit val="years"/>
      </c:dateAx>
      <c:valAx>
        <c:axId val="19865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5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719208"/>
        <c:axId val="19871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719208"/>
        <c:axId val="198719600"/>
      </c:lineChart>
      <c:dateAx>
        <c:axId val="198719208"/>
        <c:scaling>
          <c:orientation val="minMax"/>
        </c:scaling>
        <c:delete val="1"/>
        <c:axPos val="b"/>
        <c:numFmt formatCode="ge" sourceLinked="1"/>
        <c:majorTickMark val="none"/>
        <c:minorTickMark val="none"/>
        <c:tickLblPos val="none"/>
        <c:crossAx val="198719600"/>
        <c:crosses val="autoZero"/>
        <c:auto val="1"/>
        <c:lblOffset val="100"/>
        <c:baseTimeUnit val="years"/>
      </c:dateAx>
      <c:valAx>
        <c:axId val="1987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720776"/>
        <c:axId val="1987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720776"/>
        <c:axId val="198721168"/>
      </c:lineChart>
      <c:dateAx>
        <c:axId val="198720776"/>
        <c:scaling>
          <c:orientation val="minMax"/>
        </c:scaling>
        <c:delete val="1"/>
        <c:axPos val="b"/>
        <c:numFmt formatCode="ge" sourceLinked="1"/>
        <c:majorTickMark val="none"/>
        <c:minorTickMark val="none"/>
        <c:tickLblPos val="none"/>
        <c:crossAx val="198721168"/>
        <c:crosses val="autoZero"/>
        <c:auto val="1"/>
        <c:lblOffset val="100"/>
        <c:baseTimeUnit val="years"/>
      </c:dateAx>
      <c:valAx>
        <c:axId val="1987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8722344"/>
        <c:axId val="19872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8722344"/>
        <c:axId val="198722736"/>
      </c:lineChart>
      <c:dateAx>
        <c:axId val="198722344"/>
        <c:scaling>
          <c:orientation val="minMax"/>
        </c:scaling>
        <c:delete val="1"/>
        <c:axPos val="b"/>
        <c:numFmt formatCode="ge" sourceLinked="1"/>
        <c:majorTickMark val="none"/>
        <c:minorTickMark val="none"/>
        <c:tickLblPos val="none"/>
        <c:crossAx val="198722736"/>
        <c:crosses val="autoZero"/>
        <c:auto val="1"/>
        <c:lblOffset val="100"/>
        <c:baseTimeUnit val="years"/>
      </c:dateAx>
      <c:valAx>
        <c:axId val="19872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12195.92</c:v>
                </c:pt>
                <c:pt idx="1">
                  <c:v>11330.59</c:v>
                </c:pt>
                <c:pt idx="2">
                  <c:v>10408.209999999999</c:v>
                </c:pt>
                <c:pt idx="3">
                  <c:v>14196.41</c:v>
                </c:pt>
                <c:pt idx="4">
                  <c:v>9719.4500000000007</c:v>
                </c:pt>
              </c:numCache>
            </c:numRef>
          </c:val>
        </c:ser>
        <c:dLbls>
          <c:showLegendKey val="0"/>
          <c:showVal val="0"/>
          <c:showCatName val="0"/>
          <c:showSerName val="0"/>
          <c:showPercent val="0"/>
          <c:showBubbleSize val="0"/>
        </c:dLbls>
        <c:gapWidth val="150"/>
        <c:axId val="199107280"/>
        <c:axId val="19910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2574.4699999999998</c:v>
                </c:pt>
                <c:pt idx="2">
                  <c:v>2784</c:v>
                </c:pt>
                <c:pt idx="3">
                  <c:v>2464.06</c:v>
                </c:pt>
                <c:pt idx="4">
                  <c:v>1914.94</c:v>
                </c:pt>
              </c:numCache>
            </c:numRef>
          </c:val>
          <c:smooth val="0"/>
        </c:ser>
        <c:dLbls>
          <c:showLegendKey val="0"/>
          <c:showVal val="0"/>
          <c:showCatName val="0"/>
          <c:showSerName val="0"/>
          <c:showPercent val="0"/>
          <c:showBubbleSize val="0"/>
        </c:dLbls>
        <c:marker val="1"/>
        <c:smooth val="0"/>
        <c:axId val="199107280"/>
        <c:axId val="199107672"/>
      </c:lineChart>
      <c:dateAx>
        <c:axId val="199107280"/>
        <c:scaling>
          <c:orientation val="minMax"/>
        </c:scaling>
        <c:delete val="1"/>
        <c:axPos val="b"/>
        <c:numFmt formatCode="ge" sourceLinked="1"/>
        <c:majorTickMark val="none"/>
        <c:minorTickMark val="none"/>
        <c:tickLblPos val="none"/>
        <c:crossAx val="199107672"/>
        <c:crosses val="autoZero"/>
        <c:auto val="1"/>
        <c:lblOffset val="100"/>
        <c:baseTimeUnit val="years"/>
      </c:dateAx>
      <c:valAx>
        <c:axId val="19910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13.9</c:v>
                </c:pt>
                <c:pt idx="1">
                  <c:v>13.89</c:v>
                </c:pt>
                <c:pt idx="2">
                  <c:v>13.96</c:v>
                </c:pt>
                <c:pt idx="3">
                  <c:v>13.67</c:v>
                </c:pt>
                <c:pt idx="4">
                  <c:v>12.08</c:v>
                </c:pt>
              </c:numCache>
            </c:numRef>
          </c:val>
        </c:ser>
        <c:dLbls>
          <c:showLegendKey val="0"/>
          <c:showVal val="0"/>
          <c:showCatName val="0"/>
          <c:showSerName val="0"/>
          <c:showPercent val="0"/>
          <c:showBubbleSize val="0"/>
        </c:dLbls>
        <c:gapWidth val="150"/>
        <c:axId val="199108848"/>
        <c:axId val="19910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31.04</c:v>
                </c:pt>
                <c:pt idx="2">
                  <c:v>29.21</c:v>
                </c:pt>
                <c:pt idx="3">
                  <c:v>32.909999999999997</c:v>
                </c:pt>
                <c:pt idx="4">
                  <c:v>34.020000000000003</c:v>
                </c:pt>
              </c:numCache>
            </c:numRef>
          </c:val>
          <c:smooth val="0"/>
        </c:ser>
        <c:dLbls>
          <c:showLegendKey val="0"/>
          <c:showVal val="0"/>
          <c:showCatName val="0"/>
          <c:showSerName val="0"/>
          <c:showPercent val="0"/>
          <c:showBubbleSize val="0"/>
        </c:dLbls>
        <c:marker val="1"/>
        <c:smooth val="0"/>
        <c:axId val="199108848"/>
        <c:axId val="199109240"/>
      </c:lineChart>
      <c:dateAx>
        <c:axId val="199108848"/>
        <c:scaling>
          <c:orientation val="minMax"/>
        </c:scaling>
        <c:delete val="1"/>
        <c:axPos val="b"/>
        <c:numFmt formatCode="ge" sourceLinked="1"/>
        <c:majorTickMark val="none"/>
        <c:minorTickMark val="none"/>
        <c:tickLblPos val="none"/>
        <c:crossAx val="199109240"/>
        <c:crosses val="autoZero"/>
        <c:auto val="1"/>
        <c:lblOffset val="100"/>
        <c:baseTimeUnit val="years"/>
      </c:dateAx>
      <c:valAx>
        <c:axId val="19910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0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1881.2</c:v>
                </c:pt>
                <c:pt idx="1">
                  <c:v>2036.09</c:v>
                </c:pt>
                <c:pt idx="2">
                  <c:v>2090.66</c:v>
                </c:pt>
                <c:pt idx="3">
                  <c:v>2265.5500000000002</c:v>
                </c:pt>
                <c:pt idx="4">
                  <c:v>2370.94</c:v>
                </c:pt>
              </c:numCache>
            </c:numRef>
          </c:val>
        </c:ser>
        <c:dLbls>
          <c:showLegendKey val="0"/>
          <c:showVal val="0"/>
          <c:showCatName val="0"/>
          <c:showSerName val="0"/>
          <c:showPercent val="0"/>
          <c:showBubbleSize val="0"/>
        </c:dLbls>
        <c:gapWidth val="150"/>
        <c:axId val="198919248"/>
        <c:axId val="19891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589.39</c:v>
                </c:pt>
                <c:pt idx="2">
                  <c:v>620.01</c:v>
                </c:pt>
                <c:pt idx="3">
                  <c:v>561.54</c:v>
                </c:pt>
                <c:pt idx="4">
                  <c:v>553.77</c:v>
                </c:pt>
              </c:numCache>
            </c:numRef>
          </c:val>
          <c:smooth val="0"/>
        </c:ser>
        <c:dLbls>
          <c:showLegendKey val="0"/>
          <c:showVal val="0"/>
          <c:showCatName val="0"/>
          <c:showSerName val="0"/>
          <c:showPercent val="0"/>
          <c:showBubbleSize val="0"/>
        </c:dLbls>
        <c:marker val="1"/>
        <c:smooth val="0"/>
        <c:axId val="198919248"/>
        <c:axId val="198919640"/>
      </c:lineChart>
      <c:dateAx>
        <c:axId val="198919248"/>
        <c:scaling>
          <c:orientation val="minMax"/>
        </c:scaling>
        <c:delete val="1"/>
        <c:axPos val="b"/>
        <c:numFmt formatCode="ge" sourceLinked="1"/>
        <c:majorTickMark val="none"/>
        <c:minorTickMark val="none"/>
        <c:tickLblPos val="none"/>
        <c:crossAx val="198919640"/>
        <c:crosses val="autoZero"/>
        <c:auto val="1"/>
        <c:lblOffset val="100"/>
        <c:baseTimeUnit val="years"/>
      </c:dateAx>
      <c:valAx>
        <c:axId val="19891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1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G1" zoomScale="70" zoomScaleNormal="70" workbookViewId="0">
      <selection activeCell="CC69" sqref="CC6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124</v>
      </c>
      <c r="AE8" s="49"/>
      <c r="AF8" s="49"/>
      <c r="AG8" s="49"/>
      <c r="AH8" s="49"/>
      <c r="AI8" s="49"/>
      <c r="AJ8" s="49"/>
      <c r="AK8" s="4"/>
      <c r="AL8" s="50">
        <f>データ!S6</f>
        <v>76509</v>
      </c>
      <c r="AM8" s="50"/>
      <c r="AN8" s="50"/>
      <c r="AO8" s="50"/>
      <c r="AP8" s="50"/>
      <c r="AQ8" s="50"/>
      <c r="AR8" s="50"/>
      <c r="AS8" s="50"/>
      <c r="AT8" s="45">
        <f>データ!T6</f>
        <v>1026.9100000000001</v>
      </c>
      <c r="AU8" s="45"/>
      <c r="AV8" s="45"/>
      <c r="AW8" s="45"/>
      <c r="AX8" s="45"/>
      <c r="AY8" s="45"/>
      <c r="AZ8" s="45"/>
      <c r="BA8" s="45"/>
      <c r="BB8" s="45">
        <f>データ!U6</f>
        <v>74.5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153</v>
      </c>
      <c r="AM10" s="50"/>
      <c r="AN10" s="50"/>
      <c r="AO10" s="50"/>
      <c r="AP10" s="50"/>
      <c r="AQ10" s="50"/>
      <c r="AR10" s="50"/>
      <c r="AS10" s="50"/>
      <c r="AT10" s="45">
        <f>データ!W6</f>
        <v>0.15</v>
      </c>
      <c r="AU10" s="45"/>
      <c r="AV10" s="45"/>
      <c r="AW10" s="45"/>
      <c r="AX10" s="45"/>
      <c r="AY10" s="45"/>
      <c r="AZ10" s="45"/>
      <c r="BA10" s="45"/>
      <c r="BB10" s="45">
        <f>データ!X6</f>
        <v>1020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302066</v>
      </c>
      <c r="D6" s="33">
        <f t="shared" si="3"/>
        <v>47</v>
      </c>
      <c r="E6" s="33">
        <f t="shared" si="3"/>
        <v>17</v>
      </c>
      <c r="F6" s="33">
        <f t="shared" si="3"/>
        <v>9</v>
      </c>
      <c r="G6" s="33">
        <f t="shared" si="3"/>
        <v>0</v>
      </c>
      <c r="H6" s="33" t="str">
        <f t="shared" si="3"/>
        <v>和歌山県　田辺市</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0.2</v>
      </c>
      <c r="Q6" s="34">
        <f t="shared" si="3"/>
        <v>100</v>
      </c>
      <c r="R6" s="34">
        <f t="shared" si="3"/>
        <v>3780</v>
      </c>
      <c r="S6" s="34">
        <f t="shared" si="3"/>
        <v>76509</v>
      </c>
      <c r="T6" s="34">
        <f t="shared" si="3"/>
        <v>1026.9100000000001</v>
      </c>
      <c r="U6" s="34">
        <f t="shared" si="3"/>
        <v>74.5</v>
      </c>
      <c r="V6" s="34">
        <f t="shared" si="3"/>
        <v>153</v>
      </c>
      <c r="W6" s="34">
        <f t="shared" si="3"/>
        <v>0.15</v>
      </c>
      <c r="X6" s="34">
        <f t="shared" si="3"/>
        <v>1020</v>
      </c>
      <c r="Y6" s="35">
        <f>IF(Y7="",NA(),Y7)</f>
        <v>38.94</v>
      </c>
      <c r="Z6" s="35">
        <f t="shared" ref="Z6:AH6" si="4">IF(Z7="",NA(),Z7)</f>
        <v>37.92</v>
      </c>
      <c r="AA6" s="35">
        <f t="shared" si="4"/>
        <v>37.74</v>
      </c>
      <c r="AB6" s="35">
        <f t="shared" si="4"/>
        <v>36.44</v>
      </c>
      <c r="AC6" s="35">
        <f t="shared" si="4"/>
        <v>34.65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12195.92</v>
      </c>
      <c r="BG6" s="35">
        <f t="shared" ref="BG6:BO6" si="7">IF(BG7="",NA(),BG7)</f>
        <v>11330.59</v>
      </c>
      <c r="BH6" s="35">
        <f t="shared" si="7"/>
        <v>10408.209999999999</v>
      </c>
      <c r="BI6" s="35">
        <f t="shared" si="7"/>
        <v>14196.41</v>
      </c>
      <c r="BJ6" s="35">
        <f t="shared" si="7"/>
        <v>9719.4500000000007</v>
      </c>
      <c r="BK6" s="35">
        <f t="shared" si="7"/>
        <v>3055.24</v>
      </c>
      <c r="BL6" s="35">
        <f t="shared" si="7"/>
        <v>2574.4699999999998</v>
      </c>
      <c r="BM6" s="35">
        <f t="shared" si="7"/>
        <v>2784</v>
      </c>
      <c r="BN6" s="35">
        <f t="shared" si="7"/>
        <v>2464.06</v>
      </c>
      <c r="BO6" s="35">
        <f t="shared" si="7"/>
        <v>1914.94</v>
      </c>
      <c r="BP6" s="34" t="str">
        <f>IF(BP7="","",IF(BP7="-","【-】","【"&amp;SUBSTITUTE(TEXT(BP7,"#,##0.00"),"-","△")&amp;"】"))</f>
        <v>【2,448.19】</v>
      </c>
      <c r="BQ6" s="35">
        <f>IF(BQ7="",NA(),BQ7)</f>
        <v>13.9</v>
      </c>
      <c r="BR6" s="35">
        <f t="shared" ref="BR6:BZ6" si="8">IF(BR7="",NA(),BR7)</f>
        <v>13.89</v>
      </c>
      <c r="BS6" s="35">
        <f t="shared" si="8"/>
        <v>13.96</v>
      </c>
      <c r="BT6" s="35">
        <f t="shared" si="8"/>
        <v>13.67</v>
      </c>
      <c r="BU6" s="35">
        <f t="shared" si="8"/>
        <v>12.08</v>
      </c>
      <c r="BV6" s="35">
        <f t="shared" si="8"/>
        <v>29.25</v>
      </c>
      <c r="BW6" s="35">
        <f t="shared" si="8"/>
        <v>31.04</v>
      </c>
      <c r="BX6" s="35">
        <f t="shared" si="8"/>
        <v>29.21</v>
      </c>
      <c r="BY6" s="35">
        <f t="shared" si="8"/>
        <v>32.909999999999997</v>
      </c>
      <c r="BZ6" s="35">
        <f t="shared" si="8"/>
        <v>34.020000000000003</v>
      </c>
      <c r="CA6" s="34" t="str">
        <f>IF(CA7="","",IF(CA7="-","【-】","【"&amp;SUBSTITUTE(TEXT(CA7,"#,##0.00"),"-","△")&amp;"】"))</f>
        <v>【33.55】</v>
      </c>
      <c r="CB6" s="35">
        <f>IF(CB7="",NA(),CB7)</f>
        <v>1881.2</v>
      </c>
      <c r="CC6" s="35">
        <f t="shared" ref="CC6:CK6" si="9">IF(CC7="",NA(),CC7)</f>
        <v>2036.09</v>
      </c>
      <c r="CD6" s="35">
        <f t="shared" si="9"/>
        <v>2090.66</v>
      </c>
      <c r="CE6" s="35">
        <f t="shared" si="9"/>
        <v>2265.5500000000002</v>
      </c>
      <c r="CF6" s="35">
        <f t="shared" si="9"/>
        <v>2370.94</v>
      </c>
      <c r="CG6" s="35">
        <f t="shared" si="9"/>
        <v>622.30999999999995</v>
      </c>
      <c r="CH6" s="35">
        <f t="shared" si="9"/>
        <v>589.39</v>
      </c>
      <c r="CI6" s="35">
        <f t="shared" si="9"/>
        <v>620.01</v>
      </c>
      <c r="CJ6" s="35">
        <f t="shared" si="9"/>
        <v>561.54</v>
      </c>
      <c r="CK6" s="35">
        <f t="shared" si="9"/>
        <v>553.77</v>
      </c>
      <c r="CL6" s="34" t="str">
        <f>IF(CL7="","",IF(CL7="-","【-】","【"&amp;SUBSTITUTE(TEXT(CL7,"#,##0.00"),"-","△")&amp;"】"))</f>
        <v>【556.04】</v>
      </c>
      <c r="CM6" s="35">
        <f>IF(CM7="",NA(),CM7)</f>
        <v>27.27</v>
      </c>
      <c r="CN6" s="35">
        <f t="shared" ref="CN6:CV6" si="10">IF(CN7="",NA(),CN7)</f>
        <v>27.27</v>
      </c>
      <c r="CO6" s="35">
        <f t="shared" si="10"/>
        <v>27.27</v>
      </c>
      <c r="CP6" s="35">
        <f t="shared" si="10"/>
        <v>27.27</v>
      </c>
      <c r="CQ6" s="35">
        <f t="shared" si="10"/>
        <v>27.27</v>
      </c>
      <c r="CR6" s="35">
        <f t="shared" si="10"/>
        <v>39.119999999999997</v>
      </c>
      <c r="CS6" s="35">
        <f t="shared" si="10"/>
        <v>41.24</v>
      </c>
      <c r="CT6" s="35">
        <f t="shared" si="10"/>
        <v>43.1</v>
      </c>
      <c r="CU6" s="35">
        <f t="shared" si="10"/>
        <v>34.92</v>
      </c>
      <c r="CV6" s="35">
        <f t="shared" si="10"/>
        <v>36.44</v>
      </c>
      <c r="CW6" s="34" t="str">
        <f>IF(CW7="","",IF(CW7="-","【-】","【"&amp;SUBSTITUTE(TEXT(CW7,"#,##0.00"),"-","△")&amp;"】"))</f>
        <v>【37.13】</v>
      </c>
      <c r="CX6" s="35">
        <f>IF(CX7="",NA(),CX7)</f>
        <v>45.45</v>
      </c>
      <c r="CY6" s="35">
        <f t="shared" ref="CY6:DG6" si="11">IF(CY7="",NA(),CY7)</f>
        <v>45.45</v>
      </c>
      <c r="CZ6" s="35">
        <f t="shared" si="11"/>
        <v>45.1</v>
      </c>
      <c r="DA6" s="35">
        <f t="shared" si="11"/>
        <v>44.44</v>
      </c>
      <c r="DB6" s="35">
        <f t="shared" si="11"/>
        <v>44.44</v>
      </c>
      <c r="DC6" s="35">
        <f t="shared" si="11"/>
        <v>87.79</v>
      </c>
      <c r="DD6" s="35">
        <f t="shared" si="11"/>
        <v>88.34</v>
      </c>
      <c r="DE6" s="35">
        <f t="shared" si="11"/>
        <v>88.02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5">
        <f t="shared" si="14"/>
        <v>0.01</v>
      </c>
      <c r="EO6" s="34" t="str">
        <f>IF(EO7="","",IF(EO7="-","【-】","【"&amp;SUBSTITUTE(TEXT(EO7,"#,##0.00"),"-","△")&amp;"】"))</f>
        <v>【0.01】</v>
      </c>
    </row>
    <row r="7" spans="1:145" s="36" customFormat="1">
      <c r="A7" s="28"/>
      <c r="B7" s="37">
        <v>2016</v>
      </c>
      <c r="C7" s="37">
        <v>302066</v>
      </c>
      <c r="D7" s="37">
        <v>47</v>
      </c>
      <c r="E7" s="37">
        <v>17</v>
      </c>
      <c r="F7" s="37">
        <v>9</v>
      </c>
      <c r="G7" s="37">
        <v>0</v>
      </c>
      <c r="H7" s="37" t="s">
        <v>110</v>
      </c>
      <c r="I7" s="37" t="s">
        <v>111</v>
      </c>
      <c r="J7" s="37" t="s">
        <v>112</v>
      </c>
      <c r="K7" s="37" t="s">
        <v>113</v>
      </c>
      <c r="L7" s="37" t="s">
        <v>114</v>
      </c>
      <c r="M7" s="37"/>
      <c r="N7" s="38" t="s">
        <v>115</v>
      </c>
      <c r="O7" s="38" t="s">
        <v>116</v>
      </c>
      <c r="P7" s="38">
        <v>0.2</v>
      </c>
      <c r="Q7" s="38">
        <v>100</v>
      </c>
      <c r="R7" s="38">
        <v>3780</v>
      </c>
      <c r="S7" s="38">
        <v>76509</v>
      </c>
      <c r="T7" s="38">
        <v>1026.9100000000001</v>
      </c>
      <c r="U7" s="38">
        <v>74.5</v>
      </c>
      <c r="V7" s="38">
        <v>153</v>
      </c>
      <c r="W7" s="38">
        <v>0.15</v>
      </c>
      <c r="X7" s="38">
        <v>1020</v>
      </c>
      <c r="Y7" s="38">
        <v>38.94</v>
      </c>
      <c r="Z7" s="38">
        <v>37.92</v>
      </c>
      <c r="AA7" s="38">
        <v>37.74</v>
      </c>
      <c r="AB7" s="38">
        <v>36.44</v>
      </c>
      <c r="AC7" s="38">
        <v>34.65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12195.92</v>
      </c>
      <c r="BG7" s="38">
        <v>11330.59</v>
      </c>
      <c r="BH7" s="38">
        <v>10408.209999999999</v>
      </c>
      <c r="BI7" s="38">
        <v>14196.41</v>
      </c>
      <c r="BJ7" s="38">
        <v>9719.4500000000007</v>
      </c>
      <c r="BK7" s="38">
        <v>3055.24</v>
      </c>
      <c r="BL7" s="38">
        <v>2574.4699999999998</v>
      </c>
      <c r="BM7" s="38">
        <v>2784</v>
      </c>
      <c r="BN7" s="38">
        <v>2464.06</v>
      </c>
      <c r="BO7" s="38">
        <v>1914.94</v>
      </c>
      <c r="BP7" s="38">
        <v>2448.19</v>
      </c>
      <c r="BQ7" s="38">
        <v>13.9</v>
      </c>
      <c r="BR7" s="38">
        <v>13.89</v>
      </c>
      <c r="BS7" s="38">
        <v>13.96</v>
      </c>
      <c r="BT7" s="38">
        <v>13.67</v>
      </c>
      <c r="BU7" s="38">
        <v>12.08</v>
      </c>
      <c r="BV7" s="38">
        <v>29.25</v>
      </c>
      <c r="BW7" s="38">
        <v>31.04</v>
      </c>
      <c r="BX7" s="38">
        <v>29.21</v>
      </c>
      <c r="BY7" s="38">
        <v>32.909999999999997</v>
      </c>
      <c r="BZ7" s="38">
        <v>34.020000000000003</v>
      </c>
      <c r="CA7" s="38">
        <v>33.549999999999997</v>
      </c>
      <c r="CB7" s="38">
        <v>1881.2</v>
      </c>
      <c r="CC7" s="38">
        <v>2036.09</v>
      </c>
      <c r="CD7" s="38">
        <v>2090.66</v>
      </c>
      <c r="CE7" s="38">
        <v>2265.5500000000002</v>
      </c>
      <c r="CF7" s="38">
        <v>2370.94</v>
      </c>
      <c r="CG7" s="38">
        <v>622.30999999999995</v>
      </c>
      <c r="CH7" s="38">
        <v>589.39</v>
      </c>
      <c r="CI7" s="38">
        <v>620.01</v>
      </c>
      <c r="CJ7" s="38">
        <v>561.54</v>
      </c>
      <c r="CK7" s="38">
        <v>553.77</v>
      </c>
      <c r="CL7" s="38">
        <v>556.04</v>
      </c>
      <c r="CM7" s="38">
        <v>27.27</v>
      </c>
      <c r="CN7" s="38">
        <v>27.27</v>
      </c>
      <c r="CO7" s="38">
        <v>27.27</v>
      </c>
      <c r="CP7" s="38">
        <v>27.27</v>
      </c>
      <c r="CQ7" s="38">
        <v>27.27</v>
      </c>
      <c r="CR7" s="38">
        <v>39.119999999999997</v>
      </c>
      <c r="CS7" s="38">
        <v>41.24</v>
      </c>
      <c r="CT7" s="38">
        <v>43.1</v>
      </c>
      <c r="CU7" s="38">
        <v>34.92</v>
      </c>
      <c r="CV7" s="38">
        <v>36.44</v>
      </c>
      <c r="CW7" s="38">
        <v>37.130000000000003</v>
      </c>
      <c r="CX7" s="38">
        <v>45.45</v>
      </c>
      <c r="CY7" s="38">
        <v>45.45</v>
      </c>
      <c r="CZ7" s="38">
        <v>45.1</v>
      </c>
      <c r="DA7" s="38">
        <v>44.44</v>
      </c>
      <c r="DB7" s="38">
        <v>44.44</v>
      </c>
      <c r="DC7" s="38">
        <v>87.79</v>
      </c>
      <c r="DD7" s="38">
        <v>88.34</v>
      </c>
      <c r="DE7" s="38">
        <v>88.02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T-E0135</cp:lastModifiedBy>
  <dcterms:created xsi:type="dcterms:W3CDTF">2017-12-25T02:38:24Z</dcterms:created>
  <dcterms:modified xsi:type="dcterms:W3CDTF">2018-02-07T07:07:53Z</dcterms:modified>
  <cp:category/>
</cp:coreProperties>
</file>