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ホームページ用\更新ファイル\3102●●更新\☆経営比較分析表\"/>
    </mc:Choice>
  </mc:AlternateContent>
  <workbookProtection workbookAlgorithmName="SHA-512" workbookHashValue="DAexLsGXf84ShwyT7drOAOsKK6cYTLzB3eY8AIatONECC8jvveRBAgdkSA38hjNOgASKQnnUs6iyED28js6mnQ==" workbookSaltValue="NpyMRalPggFXXD2LzEeRL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GQ30" i="4"/>
  <c r="LT76" i="4"/>
  <c r="GQ51" i="4"/>
  <c r="LH30" i="4"/>
  <c r="IE76" i="4"/>
  <c r="BZ51" i="4"/>
  <c r="BZ30" i="4"/>
  <c r="BG30" i="4"/>
  <c r="FX51" i="4"/>
  <c r="BG51" i="4"/>
  <c r="AV76" i="4"/>
  <c r="KO51" i="4"/>
  <c r="LE76" i="4"/>
  <c r="KO30" i="4"/>
  <c r="FX30" i="4"/>
  <c r="HP76" i="4"/>
  <c r="HA76" i="4"/>
  <c r="AN51" i="4"/>
  <c r="FE30" i="4"/>
  <c r="AN30" i="4"/>
  <c r="AG76" i="4"/>
  <c r="JV51" i="4"/>
  <c r="KP76" i="4"/>
  <c r="JV30" i="4"/>
  <c r="FE51" i="4"/>
  <c r="KA76" i="4"/>
  <c r="EL51" i="4"/>
  <c r="JC30" i="4"/>
  <c r="R76" i="4"/>
  <c r="JC51" i="4"/>
  <c r="GL76" i="4"/>
  <c r="U51" i="4"/>
  <c r="EL30" i="4"/>
  <c r="U30"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<sst xmlns="http://schemas.openxmlformats.org/spreadsheetml/2006/main" count="287" uniqueCount="139">
  <si>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</si>
  <si>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</si>
  <si>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</si>
  <si>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</si>
  <si>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</si>
  <si>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</si>
  <si>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</si>
  <si>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</si>
  <si>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</si>
  <si>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</si>
  <si>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</si>
  <si>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</si>
  <si>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</si>
  <si>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</si>
  <si>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</si>
  <si>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</si>
  <si>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</si>
  <si>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</si>
  <si>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</si>
  <si>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</si>
  <si>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</si>
  <si>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</si>
  <si>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</si>
  <si>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</si>
  <si>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</si>
  <si>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</si>
  <si>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</si>
  <si>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</si>
  <si>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</si>
  <si>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</si>
  <si>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</si>
  <si>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</si>
  <si>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</si>
  <si>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</si>
  <si>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</si>
  <si>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</si>
  <si>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</si>
  <si>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</si>
  <si>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</si>
  <si>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</si>
  <si>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</si>
  <si>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</si>
  <si>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</si>
  <si>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</si>
  <si>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</si>
  <si>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</si>
  <si>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</si>
  <si>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</si>
  <si>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</si>
  <si>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</si>
  <si>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</si>
  <si>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</si>
  <si>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</si>
  <si>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</si>
  <si>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</si>
  <si>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</si>
  <si>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</si>
  <si>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</si>
  <si>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</si>
  <si>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</si>
  <si>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</si>
  <si>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</si>
  <si>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</si>
  <si>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</si>
  <si>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</si>
  <si>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</si>
  <si>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</si>
  <si>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</si>
  <si>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</si>
  <si>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</si>
  <si>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</si>
  <si>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</si>
  <si>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</si>
  <si>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</si>
  <si>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</si>
  <si>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</si>
  <si>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</si>
  <si>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</si>
  <si>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</si>
  <si>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</si>
  <si>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</si>
  <si>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</si>
  <si>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</si>
  <si>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</si>
  <si>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</si>
  <si>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</si>
  <si>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</si>
  <si>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</si>
  <si>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</si>
  <si>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</si>
  <si>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</si>
  <si>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</si>
  <si>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</si>
  <si>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</si>
  <si>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</si>
  <si>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</si>
  <si>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</si>
  <si>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</si>
  <si>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</si>
  <si>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</si>
  <si>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</si>
  <si>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</si>
  <si>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</si>
  <si>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</si>
  <si>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</si>
  <si>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</si>
  <si>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</si>
  <si>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</si>
  <si>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</si>
  <si>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</si>
  <si>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</si>
  <si>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</si>
  <si>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</si>
  <si>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</si>
  <si>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</si>
  <si>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</si>
  <si>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</si>
  <si>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</si>
  <si>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扇ヶ浜海岸駐車場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</si>
  <si>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</si>
  <si>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</si>
  <si>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</si>
  <si>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</si>
  <si>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</si>
  <si>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</si>
  <si>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</si>
  <si>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</si>
  <si>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</si>
  <si>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</si>
  <si>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</si>
  <si>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</si>
  <si>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</si>
  <si>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</si>
  <si>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</si>
  <si>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</si>
  <si>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収益的収支は若干の赤字となっており、起債の償還が終了する平成36年度頃まではこの状態が続くものと見込まれます。</t>
    <rPh sb="1" eb="4">
      <t>シュウエキテキ</t>
    </rPh>
    <rPh sb="4" eb="6">
      <t>シュウシ</t>
    </rPh>
    <rPh sb="7" eb="9">
      <t>ジャッカン</t>
    </rPh>
    <rPh sb="10" eb="12">
      <t>アカジ</t>
    </rPh>
    <rPh sb="19" eb="21">
      <t>キサイ</t>
    </rPh>
    <rPh sb="22" eb="24">
      <t>ショウカン</t>
    </rPh>
    <rPh sb="25" eb="27">
      <t>シュウリョウ</t>
    </rPh>
    <rPh sb="29" eb="31">
      <t>ヘイセイ</t>
    </rPh>
    <rPh sb="33" eb="35">
      <t>ネンド</t>
    </rPh>
    <rPh sb="35" eb="36">
      <t>ゴロ</t>
    </rPh>
    <rPh sb="41" eb="43">
      <t>ジョウタイ</t>
    </rPh>
    <rPh sb="44" eb="45">
      <t>ツヅ</t>
    </rPh>
    <rPh sb="49" eb="51">
      <t>ミコ</t>
    </rPh>
    <phoneticPr fontId="5"/>
  </si>
  <si>
    <t>　施設整備後15年が経過しますが、平成25年度に設備の老朽化に伴う管制機器の更新を実施しており、現在は大きなトラブルもなく運用ができています。
　今後も設備機器等の改修について計画的に実施してまいります。</t>
    <rPh sb="1" eb="3">
      <t>シセツ</t>
    </rPh>
    <rPh sb="3" eb="5">
      <t>セイビ</t>
    </rPh>
    <rPh sb="5" eb="6">
      <t>ゴ</t>
    </rPh>
    <rPh sb="8" eb="9">
      <t>ネン</t>
    </rPh>
    <rPh sb="10" eb="12">
      <t>ケイカ</t>
    </rPh>
    <rPh sb="17" eb="19">
      <t>ヘイセイ</t>
    </rPh>
    <rPh sb="21" eb="23">
      <t>ネンド</t>
    </rPh>
    <rPh sb="24" eb="26">
      <t>セツビ</t>
    </rPh>
    <rPh sb="27" eb="30">
      <t>ロウキュウカ</t>
    </rPh>
    <rPh sb="31" eb="32">
      <t>トモナ</t>
    </rPh>
    <rPh sb="33" eb="35">
      <t>カンセイ</t>
    </rPh>
    <rPh sb="35" eb="37">
      <t>キキ</t>
    </rPh>
    <rPh sb="38" eb="40">
      <t>コウシン</t>
    </rPh>
    <rPh sb="41" eb="43">
      <t>ジッシ</t>
    </rPh>
    <rPh sb="48" eb="50">
      <t>ゲンザイ</t>
    </rPh>
    <rPh sb="51" eb="52">
      <t>オオ</t>
    </rPh>
    <rPh sb="61" eb="63">
      <t>ウンヨウ</t>
    </rPh>
    <rPh sb="73" eb="75">
      <t>コンゴ</t>
    </rPh>
    <rPh sb="76" eb="78">
      <t>セツビ</t>
    </rPh>
    <rPh sb="78" eb="80">
      <t>キキ</t>
    </rPh>
    <rPh sb="80" eb="81">
      <t>トウ</t>
    </rPh>
    <rPh sb="82" eb="84">
      <t>カイシュウ</t>
    </rPh>
    <rPh sb="88" eb="91">
      <t>ケイカクテキ</t>
    </rPh>
    <rPh sb="92" eb="94">
      <t>ジッシ</t>
    </rPh>
    <phoneticPr fontId="5"/>
  </si>
  <si>
    <t>　当駐車場の利用者については、近接する紀南文化会館と扇ヶ浜公園の利用者、及び夏場における扇ヶ浜海水浴場来場者が主であり、年間の利用回数や売上金額については、大きな変動もなく安定的に推移しております。
　今後は、新たに建設予定の市立武道館を含む扇ヶ浜公園の再整備が予定されており、利用者の増加が期待されています。</t>
    <rPh sb="1" eb="2">
      <t>トウ</t>
    </rPh>
    <rPh sb="2" eb="5">
      <t>チュウシャジョウ</t>
    </rPh>
    <rPh sb="6" eb="9">
      <t>リヨウシャ</t>
    </rPh>
    <rPh sb="15" eb="17">
      <t>キンセツ</t>
    </rPh>
    <rPh sb="19" eb="20">
      <t>オサム</t>
    </rPh>
    <rPh sb="20" eb="21">
      <t>ミナミ</t>
    </rPh>
    <rPh sb="21" eb="23">
      <t>ブンカ</t>
    </rPh>
    <rPh sb="23" eb="25">
      <t>カイカン</t>
    </rPh>
    <rPh sb="26" eb="29">
      <t>オオギガハマ</t>
    </rPh>
    <rPh sb="29" eb="31">
      <t>コウエン</t>
    </rPh>
    <rPh sb="32" eb="35">
      <t>リヨウシャ</t>
    </rPh>
    <rPh sb="36" eb="37">
      <t>オヨ</t>
    </rPh>
    <rPh sb="38" eb="40">
      <t>ナツバ</t>
    </rPh>
    <rPh sb="44" eb="47">
      <t>オオギガハマ</t>
    </rPh>
    <rPh sb="47" eb="50">
      <t>カイスイヨク</t>
    </rPh>
    <rPh sb="50" eb="51">
      <t>ジョウ</t>
    </rPh>
    <rPh sb="51" eb="54">
      <t>ライジョウシャ</t>
    </rPh>
    <rPh sb="55" eb="56">
      <t>オモ</t>
    </rPh>
    <rPh sb="60" eb="62">
      <t>ネンカン</t>
    </rPh>
    <rPh sb="63" eb="65">
      <t>リヨウ</t>
    </rPh>
    <rPh sb="65" eb="67">
      <t>カイスウ</t>
    </rPh>
    <rPh sb="68" eb="70">
      <t>ウリアゲ</t>
    </rPh>
    <rPh sb="70" eb="72">
      <t>キンガク</t>
    </rPh>
    <rPh sb="78" eb="79">
      <t>オオ</t>
    </rPh>
    <rPh sb="81" eb="83">
      <t>ヘンドウ</t>
    </rPh>
    <rPh sb="86" eb="89">
      <t>アンテイテキ</t>
    </rPh>
    <rPh sb="90" eb="92">
      <t>スイイ</t>
    </rPh>
    <rPh sb="101" eb="103">
      <t>コンゴ</t>
    </rPh>
    <rPh sb="105" eb="106">
      <t>アラ</t>
    </rPh>
    <rPh sb="108" eb="110">
      <t>ケンセツ</t>
    </rPh>
    <rPh sb="110" eb="112">
      <t>ヨテイ</t>
    </rPh>
    <rPh sb="113" eb="115">
      <t>シリツ</t>
    </rPh>
    <rPh sb="115" eb="118">
      <t>ブドウカン</t>
    </rPh>
    <rPh sb="119" eb="120">
      <t>フク</t>
    </rPh>
    <rPh sb="121" eb="124">
      <t>オオギガハマ</t>
    </rPh>
    <rPh sb="124" eb="126">
      <t>コウエン</t>
    </rPh>
    <rPh sb="127" eb="130">
      <t>サイセイビ</t>
    </rPh>
    <rPh sb="131" eb="133">
      <t>ヨテイ</t>
    </rPh>
    <rPh sb="139" eb="142">
      <t>リヨウシャ</t>
    </rPh>
    <rPh sb="143" eb="145">
      <t>ゾウカ</t>
    </rPh>
    <rPh sb="146" eb="148">
      <t>キタイ</t>
    </rPh>
    <phoneticPr fontId="5"/>
  </si>
  <si>
    <t>　起債の償還が終了する平成36年度頃までは厳しい経営状態が続くと思われるものの、新たな市立武道館の建設や扇ヶ浜公園の再整備により、今後はさらなる収益の増加が見込まれます。
　引き続き、健全な駐車場経営に努めてまいります。</t>
    <rPh sb="1" eb="3">
      <t>キサイ</t>
    </rPh>
    <rPh sb="4" eb="6">
      <t>ショウカン</t>
    </rPh>
    <rPh sb="7" eb="9">
      <t>シュウリョウ</t>
    </rPh>
    <rPh sb="11" eb="13">
      <t>ヘイセイ</t>
    </rPh>
    <rPh sb="15" eb="17">
      <t>ネンド</t>
    </rPh>
    <rPh sb="17" eb="18">
      <t>ゴロ</t>
    </rPh>
    <rPh sb="21" eb="22">
      <t>キビ</t>
    </rPh>
    <rPh sb="24" eb="26">
      <t>ケイエイ</t>
    </rPh>
    <rPh sb="26" eb="28">
      <t>ジョウタイ</t>
    </rPh>
    <rPh sb="29" eb="30">
      <t>ツヅ</t>
    </rPh>
    <rPh sb="32" eb="33">
      <t>オモ</t>
    </rPh>
    <rPh sb="40" eb="41">
      <t>アラ</t>
    </rPh>
    <rPh sb="43" eb="45">
      <t>シリツ</t>
    </rPh>
    <rPh sb="45" eb="48">
      <t>ブドウカン</t>
    </rPh>
    <rPh sb="49" eb="51">
      <t>ケンセツ</t>
    </rPh>
    <rPh sb="52" eb="55">
      <t>オオギガハマ</t>
    </rPh>
    <rPh sb="55" eb="57">
      <t>コウエン</t>
    </rPh>
    <rPh sb="58" eb="61">
      <t>サイセイビ</t>
    </rPh>
    <rPh sb="65" eb="67">
      <t>コンゴ</t>
    </rPh>
    <rPh sb="72" eb="74">
      <t>シュウエキ</t>
    </rPh>
    <rPh sb="75" eb="77">
      <t>ゾウカ</t>
    </rPh>
    <rPh sb="78" eb="80">
      <t>ミコ</t>
    </rPh>
    <rPh sb="87" eb="88">
      <t>ヒ</t>
    </rPh>
    <rPh sb="89" eb="90">
      <t>ツヅ</t>
    </rPh>
    <rPh sb="92" eb="94">
      <t>ケンゼン</t>
    </rPh>
    <rPh sb="95" eb="98">
      <t>チュウシャジョウ</t>
    </rPh>
    <rPh sb="98" eb="100">
      <t>ケイエイ</t>
    </rPh>
    <rPh sb="101" eb="102">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</si>
</sst>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247</c:v>
                </c:pt>
                <c:pt idx="1">
                  <c:v>305.39999999999998</c:v>
                </c:pt>
                <c:pt idx="2">
                  <c:v>274.10000000000002</c:v>
                </c:pt>
                <c:pt idx="3">
                  <c:v>293.2</c:v>
                </c:pt>
                <c:pt idx="4">
                  <c:v>94</c:v>
                </c:pt>
              </c:numCache>
            </c:numRef>
          </c:val>
          <c:extLst xmlns:c16r2="http://schemas.microsoft.com/office/drawing/2015/06/chart">
            <c:ext xmlns:c16="http://schemas.microsoft.com/office/drawing/2014/chart" uri="{C3380CC4-5D6E-409C-BE32-E72D297353CC}">
              <c16:uniqueId val="{00000000-833A-4F25-BEBC-BECFC138F631}"/>
            </c:ext>
          </c:extLst>
        </c:ser>
        <c:dLbls>
          <c:showLegendKey val="0"/>
          <c:showVal val="0"/>
          <c:showCatName val="0"/>
          <c:showSerName val="0"/>
          <c:showPercent val="0"/>
          <c:showBubbleSize val="0"/>
        </c:dLbls>
        <c:gapWidth val="150"/>
        <c:axId val="469912888"/>
        <c:axId val="4699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833A-4F25-BEBC-BECFC138F631}"/>
            </c:ext>
          </c:extLst>
        </c:ser>
        <c:dLbls>
          <c:showLegendKey val="0"/>
          <c:showVal val="0"/>
          <c:showCatName val="0"/>
          <c:showSerName val="0"/>
          <c:showPercent val="0"/>
          <c:showBubbleSize val="0"/>
        </c:dLbls>
        <c:marker val="1"/>
        <c:smooth val="0"/>
        <c:axId val="469912888"/>
        <c:axId val="469907008"/>
      </c:lineChart>
      <c:dateAx>
        <c:axId val="469912888"/>
        <c:scaling>
          <c:orientation val="minMax"/>
        </c:scaling>
        <c:delete val="1"/>
        <c:axPos val="b"/>
        <c:numFmt formatCode="ge" sourceLinked="1"/>
        <c:majorTickMark val="none"/>
        <c:minorTickMark val="none"/>
        <c:tickLblPos val="none"/>
        <c:crossAx val="469907008"/>
        <c:crosses val="autoZero"/>
        <c:auto val="1"/>
        <c:lblOffset val="100"/>
        <c:baseTimeUnit val="years"/>
      </c:dateAx>
      <c:valAx>
        <c:axId val="46990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1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387.6</c:v>
                </c:pt>
              </c:numCache>
            </c:numRef>
          </c:val>
          <c:extLst xmlns:c16r2="http://schemas.microsoft.com/office/drawing/2015/06/chart">
            <c:ext xmlns:c16="http://schemas.microsoft.com/office/drawing/2014/chart" uri="{C3380CC4-5D6E-409C-BE32-E72D297353CC}">
              <c16:uniqueId val="{00000000-368F-4E42-A107-D3E36ADAEFF7}"/>
            </c:ext>
          </c:extLst>
        </c:ser>
        <c:dLbls>
          <c:showLegendKey val="0"/>
          <c:showVal val="0"/>
          <c:showCatName val="0"/>
          <c:showSerName val="0"/>
          <c:showPercent val="0"/>
          <c:showBubbleSize val="0"/>
        </c:dLbls>
        <c:gapWidth val="150"/>
        <c:axId val="469908576"/>
        <c:axId val="46990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368F-4E42-A107-D3E36ADAEFF7}"/>
            </c:ext>
          </c:extLst>
        </c:ser>
        <c:dLbls>
          <c:showLegendKey val="0"/>
          <c:showVal val="0"/>
          <c:showCatName val="0"/>
          <c:showSerName val="0"/>
          <c:showPercent val="0"/>
          <c:showBubbleSize val="0"/>
        </c:dLbls>
        <c:marker val="1"/>
        <c:smooth val="0"/>
        <c:axId val="469908576"/>
        <c:axId val="469908184"/>
      </c:lineChart>
      <c:dateAx>
        <c:axId val="469908576"/>
        <c:scaling>
          <c:orientation val="minMax"/>
        </c:scaling>
        <c:delete val="1"/>
        <c:axPos val="b"/>
        <c:numFmt formatCode="ge" sourceLinked="1"/>
        <c:majorTickMark val="none"/>
        <c:minorTickMark val="none"/>
        <c:tickLblPos val="none"/>
        <c:crossAx val="469908184"/>
        <c:crosses val="autoZero"/>
        <c:auto val="1"/>
        <c:lblOffset val="100"/>
        <c:baseTimeUnit val="years"/>
      </c:dateAx>
      <c:valAx>
        <c:axId val="46990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0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576-44A6-8001-8E1F1E18F9E3}"/>
            </c:ext>
          </c:extLst>
        </c:ser>
        <c:dLbls>
          <c:showLegendKey val="0"/>
          <c:showVal val="0"/>
          <c:showCatName val="0"/>
          <c:showSerName val="0"/>
          <c:showPercent val="0"/>
          <c:showBubbleSize val="0"/>
        </c:dLbls>
        <c:gapWidth val="150"/>
        <c:axId val="469909360"/>
        <c:axId val="46990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576-44A6-8001-8E1F1E18F9E3}"/>
            </c:ext>
          </c:extLst>
        </c:ser>
        <c:dLbls>
          <c:showLegendKey val="0"/>
          <c:showVal val="0"/>
          <c:showCatName val="0"/>
          <c:showSerName val="0"/>
          <c:showPercent val="0"/>
          <c:showBubbleSize val="0"/>
        </c:dLbls>
        <c:marker val="1"/>
        <c:smooth val="0"/>
        <c:axId val="469909360"/>
        <c:axId val="469909752"/>
      </c:lineChart>
      <c:dateAx>
        <c:axId val="469909360"/>
        <c:scaling>
          <c:orientation val="minMax"/>
        </c:scaling>
        <c:delete val="1"/>
        <c:axPos val="b"/>
        <c:numFmt formatCode="ge" sourceLinked="1"/>
        <c:majorTickMark val="none"/>
        <c:minorTickMark val="none"/>
        <c:tickLblPos val="none"/>
        <c:crossAx val="469909752"/>
        <c:crosses val="autoZero"/>
        <c:auto val="1"/>
        <c:lblOffset val="100"/>
        <c:baseTimeUnit val="years"/>
      </c:dateAx>
      <c:valAx>
        <c:axId val="46990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0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862-4622-93CF-3C334E850AE8}"/>
            </c:ext>
          </c:extLst>
        </c:ser>
        <c:dLbls>
          <c:showLegendKey val="0"/>
          <c:showVal val="0"/>
          <c:showCatName val="0"/>
          <c:showSerName val="0"/>
          <c:showPercent val="0"/>
          <c:showBubbleSize val="0"/>
        </c:dLbls>
        <c:gapWidth val="150"/>
        <c:axId val="469910536"/>
        <c:axId val="46991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862-4622-93CF-3C334E850AE8}"/>
            </c:ext>
          </c:extLst>
        </c:ser>
        <c:dLbls>
          <c:showLegendKey val="0"/>
          <c:showVal val="0"/>
          <c:showCatName val="0"/>
          <c:showSerName val="0"/>
          <c:showPercent val="0"/>
          <c:showBubbleSize val="0"/>
        </c:dLbls>
        <c:marker val="1"/>
        <c:smooth val="0"/>
        <c:axId val="469910536"/>
        <c:axId val="469910928"/>
      </c:lineChart>
      <c:dateAx>
        <c:axId val="469910536"/>
        <c:scaling>
          <c:orientation val="minMax"/>
        </c:scaling>
        <c:delete val="1"/>
        <c:axPos val="b"/>
        <c:numFmt formatCode="ge" sourceLinked="1"/>
        <c:majorTickMark val="none"/>
        <c:minorTickMark val="none"/>
        <c:tickLblPos val="none"/>
        <c:crossAx val="469910928"/>
        <c:crosses val="autoZero"/>
        <c:auto val="1"/>
        <c:lblOffset val="100"/>
        <c:baseTimeUnit val="years"/>
      </c:dateAx>
      <c:valAx>
        <c:axId val="46991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1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6E-43A6-A42B-34F6A401BCD9}"/>
            </c:ext>
          </c:extLst>
        </c:ser>
        <c:dLbls>
          <c:showLegendKey val="0"/>
          <c:showVal val="0"/>
          <c:showCatName val="0"/>
          <c:showSerName val="0"/>
          <c:showPercent val="0"/>
          <c:showBubbleSize val="0"/>
        </c:dLbls>
        <c:gapWidth val="150"/>
        <c:axId val="469911712"/>
        <c:axId val="46991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4C6E-43A6-A42B-34F6A401BCD9}"/>
            </c:ext>
          </c:extLst>
        </c:ser>
        <c:dLbls>
          <c:showLegendKey val="0"/>
          <c:showVal val="0"/>
          <c:showCatName val="0"/>
          <c:showSerName val="0"/>
          <c:showPercent val="0"/>
          <c:showBubbleSize val="0"/>
        </c:dLbls>
        <c:marker val="1"/>
        <c:smooth val="0"/>
        <c:axId val="469911712"/>
        <c:axId val="469912104"/>
      </c:lineChart>
      <c:dateAx>
        <c:axId val="469911712"/>
        <c:scaling>
          <c:orientation val="minMax"/>
        </c:scaling>
        <c:delete val="1"/>
        <c:axPos val="b"/>
        <c:numFmt formatCode="ge" sourceLinked="1"/>
        <c:majorTickMark val="none"/>
        <c:minorTickMark val="none"/>
        <c:tickLblPos val="none"/>
        <c:crossAx val="469912104"/>
        <c:crosses val="autoZero"/>
        <c:auto val="1"/>
        <c:lblOffset val="100"/>
        <c:baseTimeUnit val="years"/>
      </c:dateAx>
      <c:valAx>
        <c:axId val="469912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1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D6-4A06-B888-3D7580134973}"/>
            </c:ext>
          </c:extLst>
        </c:ser>
        <c:dLbls>
          <c:showLegendKey val="0"/>
          <c:showVal val="0"/>
          <c:showCatName val="0"/>
          <c:showSerName val="0"/>
          <c:showPercent val="0"/>
          <c:showBubbleSize val="0"/>
        </c:dLbls>
        <c:gapWidth val="150"/>
        <c:axId val="239118672"/>
        <c:axId val="2391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CED6-4A06-B888-3D7580134973}"/>
            </c:ext>
          </c:extLst>
        </c:ser>
        <c:dLbls>
          <c:showLegendKey val="0"/>
          <c:showVal val="0"/>
          <c:showCatName val="0"/>
          <c:showSerName val="0"/>
          <c:showPercent val="0"/>
          <c:showBubbleSize val="0"/>
        </c:dLbls>
        <c:marker val="1"/>
        <c:smooth val="0"/>
        <c:axId val="239118672"/>
        <c:axId val="239117888"/>
      </c:lineChart>
      <c:dateAx>
        <c:axId val="239118672"/>
        <c:scaling>
          <c:orientation val="minMax"/>
        </c:scaling>
        <c:delete val="1"/>
        <c:axPos val="b"/>
        <c:numFmt formatCode="ge" sourceLinked="1"/>
        <c:majorTickMark val="none"/>
        <c:minorTickMark val="none"/>
        <c:tickLblPos val="none"/>
        <c:crossAx val="239117888"/>
        <c:crosses val="autoZero"/>
        <c:auto val="1"/>
        <c:lblOffset val="100"/>
        <c:baseTimeUnit val="years"/>
      </c:dateAx>
      <c:valAx>
        <c:axId val="239117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11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161.1</c:v>
                </c:pt>
                <c:pt idx="1">
                  <c:v>157.5</c:v>
                </c:pt>
                <c:pt idx="2">
                  <c:v>165.5</c:v>
                </c:pt>
                <c:pt idx="3">
                  <c:v>165.7</c:v>
                </c:pt>
                <c:pt idx="4">
                  <c:v>168.8</c:v>
                </c:pt>
              </c:numCache>
            </c:numRef>
          </c:val>
          <c:extLst xmlns:c16r2="http://schemas.microsoft.com/office/drawing/2015/06/chart">
            <c:ext xmlns:c16="http://schemas.microsoft.com/office/drawing/2014/chart" uri="{C3380CC4-5D6E-409C-BE32-E72D297353CC}">
              <c16:uniqueId val="{00000000-F7FB-4EAA-94D2-5B8EDEC5EB09}"/>
            </c:ext>
          </c:extLst>
        </c:ser>
        <c:dLbls>
          <c:showLegendKey val="0"/>
          <c:showVal val="0"/>
          <c:showCatName val="0"/>
          <c:showSerName val="0"/>
          <c:showPercent val="0"/>
          <c:showBubbleSize val="0"/>
        </c:dLbls>
        <c:gapWidth val="150"/>
        <c:axId val="239116712"/>
        <c:axId val="2391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F7FB-4EAA-94D2-5B8EDEC5EB09}"/>
            </c:ext>
          </c:extLst>
        </c:ser>
        <c:dLbls>
          <c:showLegendKey val="0"/>
          <c:showVal val="0"/>
          <c:showCatName val="0"/>
          <c:showSerName val="0"/>
          <c:showPercent val="0"/>
          <c:showBubbleSize val="0"/>
        </c:dLbls>
        <c:marker val="1"/>
        <c:smooth val="0"/>
        <c:axId val="239116712"/>
        <c:axId val="239119456"/>
      </c:lineChart>
      <c:dateAx>
        <c:axId val="239116712"/>
        <c:scaling>
          <c:orientation val="minMax"/>
        </c:scaling>
        <c:delete val="1"/>
        <c:axPos val="b"/>
        <c:numFmt formatCode="ge" sourceLinked="1"/>
        <c:majorTickMark val="none"/>
        <c:minorTickMark val="none"/>
        <c:tickLblPos val="none"/>
        <c:crossAx val="239119456"/>
        <c:crosses val="autoZero"/>
        <c:auto val="1"/>
        <c:lblOffset val="100"/>
        <c:baseTimeUnit val="years"/>
      </c:dateAx>
      <c:valAx>
        <c:axId val="23911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11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59.2</c:v>
                </c:pt>
                <c:pt idx="1">
                  <c:v>67.2</c:v>
                </c:pt>
                <c:pt idx="2">
                  <c:v>63</c:v>
                </c:pt>
                <c:pt idx="3">
                  <c:v>65.5</c:v>
                </c:pt>
                <c:pt idx="4">
                  <c:v>63</c:v>
                </c:pt>
              </c:numCache>
            </c:numRef>
          </c:val>
          <c:extLst xmlns:c16r2="http://schemas.microsoft.com/office/drawing/2015/06/chart">
            <c:ext xmlns:c16="http://schemas.microsoft.com/office/drawing/2014/chart" uri="{C3380CC4-5D6E-409C-BE32-E72D297353CC}">
              <c16:uniqueId val="{00000000-28FD-4142-82CE-5D9DB8538CAB}"/>
            </c:ext>
          </c:extLst>
        </c:ser>
        <c:dLbls>
          <c:showLegendKey val="0"/>
          <c:showVal val="0"/>
          <c:showCatName val="0"/>
          <c:showSerName val="0"/>
          <c:showPercent val="0"/>
          <c:showBubbleSize val="0"/>
        </c:dLbls>
        <c:gapWidth val="150"/>
        <c:axId val="236240248"/>
        <c:axId val="2362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28FD-4142-82CE-5D9DB8538CAB}"/>
            </c:ext>
          </c:extLst>
        </c:ser>
        <c:dLbls>
          <c:showLegendKey val="0"/>
          <c:showVal val="0"/>
          <c:showCatName val="0"/>
          <c:showSerName val="0"/>
          <c:showPercent val="0"/>
          <c:showBubbleSize val="0"/>
        </c:dLbls>
        <c:marker val="1"/>
        <c:smooth val="0"/>
        <c:axId val="236240248"/>
        <c:axId val="236240640"/>
      </c:lineChart>
      <c:dateAx>
        <c:axId val="236240248"/>
        <c:scaling>
          <c:orientation val="minMax"/>
        </c:scaling>
        <c:delete val="1"/>
        <c:axPos val="b"/>
        <c:numFmt formatCode="ge" sourceLinked="1"/>
        <c:majorTickMark val="none"/>
        <c:minorTickMark val="none"/>
        <c:tickLblPos val="none"/>
        <c:crossAx val="236240640"/>
        <c:crosses val="autoZero"/>
        <c:auto val="1"/>
        <c:lblOffset val="100"/>
        <c:baseTimeUnit val="years"/>
      </c:dateAx>
      <c:valAx>
        <c:axId val="23624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24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8309</c:v>
                </c:pt>
                <c:pt idx="1">
                  <c:v>8727</c:v>
                </c:pt>
                <c:pt idx="2">
                  <c:v>9125</c:v>
                </c:pt>
                <c:pt idx="3">
                  <c:v>8541</c:v>
                </c:pt>
                <c:pt idx="4">
                  <c:v>8704</c:v>
                </c:pt>
              </c:numCache>
            </c:numRef>
          </c:val>
          <c:extLst xmlns:c16r2="http://schemas.microsoft.com/office/drawing/2015/06/chart">
            <c:ext xmlns:c16="http://schemas.microsoft.com/office/drawing/2014/chart" uri="{C3380CC4-5D6E-409C-BE32-E72D297353CC}">
              <c16:uniqueId val="{00000000-F46B-456F-81E4-9EFFE72D722E}"/>
            </c:ext>
          </c:extLst>
        </c:ser>
        <c:dLbls>
          <c:showLegendKey val="0"/>
          <c:showVal val="0"/>
          <c:showCatName val="0"/>
          <c:showSerName val="0"/>
          <c:showPercent val="0"/>
          <c:showBubbleSize val="0"/>
        </c:dLbls>
        <c:gapWidth val="150"/>
        <c:axId val="236239856"/>
        <c:axId val="23623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F46B-456F-81E4-9EFFE72D722E}"/>
            </c:ext>
          </c:extLst>
        </c:ser>
        <c:dLbls>
          <c:showLegendKey val="0"/>
          <c:showVal val="0"/>
          <c:showCatName val="0"/>
          <c:showSerName val="0"/>
          <c:showPercent val="0"/>
          <c:showBubbleSize val="0"/>
        </c:dLbls>
        <c:marker val="1"/>
        <c:smooth val="0"/>
        <c:axId val="236239856"/>
        <c:axId val="236239464"/>
      </c:lineChart>
      <c:dateAx>
        <c:axId val="236239856"/>
        <c:scaling>
          <c:orientation val="minMax"/>
        </c:scaling>
        <c:delete val="1"/>
        <c:axPos val="b"/>
        <c:numFmt formatCode="ge" sourceLinked="1"/>
        <c:majorTickMark val="none"/>
        <c:minorTickMark val="none"/>
        <c:tickLblPos val="none"/>
        <c:crossAx val="236239464"/>
        <c:crosses val="autoZero"/>
        <c:auto val="1"/>
        <c:lblOffset val="100"/>
        <c:baseTimeUnit val="years"/>
      </c:dateAx>
      <c:valAx>
        <c:axId val="236239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23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和歌山県田辺市　扇ヶ浜海岸駐車場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10706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247</v>
      </c>
      <c r="V31" s="118"/>
      <c r="W31" s="118"/>
      <c r="X31" s="118"/>
      <c r="Y31" s="118"/>
      <c r="Z31" s="118"/>
      <c r="AA31" s="118"/>
      <c r="AB31" s="118"/>
      <c r="AC31" s="118"/>
      <c r="AD31" s="118"/>
      <c r="AE31" s="118"/>
      <c r="AF31" s="118"/>
      <c r="AG31" s="118"/>
      <c r="AH31" s="118"/>
      <c r="AI31" s="118"/>
      <c r="AJ31" s="118"/>
      <c r="AK31" s="118"/>
      <c r="AL31" s="118"/>
      <c r="AM31" s="118"/>
      <c r="AN31" s="118">
        <f>データ!Z7</f>
        <v>305.39999999999998</v>
      </c>
      <c r="AO31" s="118"/>
      <c r="AP31" s="118"/>
      <c r="AQ31" s="118"/>
      <c r="AR31" s="118"/>
      <c r="AS31" s="118"/>
      <c r="AT31" s="118"/>
      <c r="AU31" s="118"/>
      <c r="AV31" s="118"/>
      <c r="AW31" s="118"/>
      <c r="AX31" s="118"/>
      <c r="AY31" s="118"/>
      <c r="AZ31" s="118"/>
      <c r="BA31" s="118"/>
      <c r="BB31" s="118"/>
      <c r="BC31" s="118"/>
      <c r="BD31" s="118"/>
      <c r="BE31" s="118"/>
      <c r="BF31" s="118"/>
      <c r="BG31" s="118">
        <f>データ!AA7</f>
        <v>274.10000000000002</v>
      </c>
      <c r="BH31" s="118"/>
      <c r="BI31" s="118"/>
      <c r="BJ31" s="118"/>
      <c r="BK31" s="118"/>
      <c r="BL31" s="118"/>
      <c r="BM31" s="118"/>
      <c r="BN31" s="118"/>
      <c r="BO31" s="118"/>
      <c r="BP31" s="118"/>
      <c r="BQ31" s="118"/>
      <c r="BR31" s="118"/>
      <c r="BS31" s="118"/>
      <c r="BT31" s="118"/>
      <c r="BU31" s="118"/>
      <c r="BV31" s="118"/>
      <c r="BW31" s="118"/>
      <c r="BX31" s="118"/>
      <c r="BY31" s="118"/>
      <c r="BZ31" s="118">
        <f>データ!AB7</f>
        <v>293.2</v>
      </c>
      <c r="CA31" s="118"/>
      <c r="CB31" s="118"/>
      <c r="CC31" s="118"/>
      <c r="CD31" s="118"/>
      <c r="CE31" s="118"/>
      <c r="CF31" s="118"/>
      <c r="CG31" s="118"/>
      <c r="CH31" s="118"/>
      <c r="CI31" s="118"/>
      <c r="CJ31" s="118"/>
      <c r="CK31" s="118"/>
      <c r="CL31" s="118"/>
      <c r="CM31" s="118"/>
      <c r="CN31" s="118"/>
      <c r="CO31" s="118"/>
      <c r="CP31" s="118"/>
      <c r="CQ31" s="118"/>
      <c r="CR31" s="118"/>
      <c r="CS31" s="118">
        <f>データ!AC7</f>
        <v>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161.1</v>
      </c>
      <c r="JD31" s="120"/>
      <c r="JE31" s="120"/>
      <c r="JF31" s="120"/>
      <c r="JG31" s="120"/>
      <c r="JH31" s="120"/>
      <c r="JI31" s="120"/>
      <c r="JJ31" s="120"/>
      <c r="JK31" s="120"/>
      <c r="JL31" s="120"/>
      <c r="JM31" s="120"/>
      <c r="JN31" s="120"/>
      <c r="JO31" s="120"/>
      <c r="JP31" s="120"/>
      <c r="JQ31" s="120"/>
      <c r="JR31" s="120"/>
      <c r="JS31" s="120"/>
      <c r="JT31" s="120"/>
      <c r="JU31" s="121"/>
      <c r="JV31" s="119">
        <f>データ!DL7</f>
        <v>157.5</v>
      </c>
      <c r="JW31" s="120"/>
      <c r="JX31" s="120"/>
      <c r="JY31" s="120"/>
      <c r="JZ31" s="120"/>
      <c r="KA31" s="120"/>
      <c r="KB31" s="120"/>
      <c r="KC31" s="120"/>
      <c r="KD31" s="120"/>
      <c r="KE31" s="120"/>
      <c r="KF31" s="120"/>
      <c r="KG31" s="120"/>
      <c r="KH31" s="120"/>
      <c r="KI31" s="120"/>
      <c r="KJ31" s="120"/>
      <c r="KK31" s="120"/>
      <c r="KL31" s="120"/>
      <c r="KM31" s="120"/>
      <c r="KN31" s="121"/>
      <c r="KO31" s="119">
        <f>データ!DM7</f>
        <v>165.5</v>
      </c>
      <c r="KP31" s="120"/>
      <c r="KQ31" s="120"/>
      <c r="KR31" s="120"/>
      <c r="KS31" s="120"/>
      <c r="KT31" s="120"/>
      <c r="KU31" s="120"/>
      <c r="KV31" s="120"/>
      <c r="KW31" s="120"/>
      <c r="KX31" s="120"/>
      <c r="KY31" s="120"/>
      <c r="KZ31" s="120"/>
      <c r="LA31" s="120"/>
      <c r="LB31" s="120"/>
      <c r="LC31" s="120"/>
      <c r="LD31" s="120"/>
      <c r="LE31" s="120"/>
      <c r="LF31" s="120"/>
      <c r="LG31" s="121"/>
      <c r="LH31" s="119">
        <f>データ!DN7</f>
        <v>165.7</v>
      </c>
      <c r="LI31" s="120"/>
      <c r="LJ31" s="120"/>
      <c r="LK31" s="120"/>
      <c r="LL31" s="120"/>
      <c r="LM31" s="120"/>
      <c r="LN31" s="120"/>
      <c r="LO31" s="120"/>
      <c r="LP31" s="120"/>
      <c r="LQ31" s="120"/>
      <c r="LR31" s="120"/>
      <c r="LS31" s="120"/>
      <c r="LT31" s="120"/>
      <c r="LU31" s="120"/>
      <c r="LV31" s="120"/>
      <c r="LW31" s="120"/>
      <c r="LX31" s="120"/>
      <c r="LY31" s="120"/>
      <c r="LZ31" s="121"/>
      <c r="MA31" s="119">
        <f>データ!DO7</f>
        <v>168.8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59.2</v>
      </c>
      <c r="EM52" s="118"/>
      <c r="EN52" s="118"/>
      <c r="EO52" s="118"/>
      <c r="EP52" s="118"/>
      <c r="EQ52" s="118"/>
      <c r="ER52" s="118"/>
      <c r="ES52" s="118"/>
      <c r="ET52" s="118"/>
      <c r="EU52" s="118"/>
      <c r="EV52" s="118"/>
      <c r="EW52" s="118"/>
      <c r="EX52" s="118"/>
      <c r="EY52" s="118"/>
      <c r="EZ52" s="118"/>
      <c r="FA52" s="118"/>
      <c r="FB52" s="118"/>
      <c r="FC52" s="118"/>
      <c r="FD52" s="118"/>
      <c r="FE52" s="118">
        <f>データ!BG7</f>
        <v>67.2</v>
      </c>
      <c r="FF52" s="118"/>
      <c r="FG52" s="118"/>
      <c r="FH52" s="118"/>
      <c r="FI52" s="118"/>
      <c r="FJ52" s="118"/>
      <c r="FK52" s="118"/>
      <c r="FL52" s="118"/>
      <c r="FM52" s="118"/>
      <c r="FN52" s="118"/>
      <c r="FO52" s="118"/>
      <c r="FP52" s="118"/>
      <c r="FQ52" s="118"/>
      <c r="FR52" s="118"/>
      <c r="FS52" s="118"/>
      <c r="FT52" s="118"/>
      <c r="FU52" s="118"/>
      <c r="FV52" s="118"/>
      <c r="FW52" s="118"/>
      <c r="FX52" s="118">
        <f>データ!BH7</f>
        <v>63</v>
      </c>
      <c r="FY52" s="118"/>
      <c r="FZ52" s="118"/>
      <c r="GA52" s="118"/>
      <c r="GB52" s="118"/>
      <c r="GC52" s="118"/>
      <c r="GD52" s="118"/>
      <c r="GE52" s="118"/>
      <c r="GF52" s="118"/>
      <c r="GG52" s="118"/>
      <c r="GH52" s="118"/>
      <c r="GI52" s="118"/>
      <c r="GJ52" s="118"/>
      <c r="GK52" s="118"/>
      <c r="GL52" s="118"/>
      <c r="GM52" s="118"/>
      <c r="GN52" s="118"/>
      <c r="GO52" s="118"/>
      <c r="GP52" s="118"/>
      <c r="GQ52" s="118">
        <f>データ!BI7</f>
        <v>65.5</v>
      </c>
      <c r="GR52" s="118"/>
      <c r="GS52" s="118"/>
      <c r="GT52" s="118"/>
      <c r="GU52" s="118"/>
      <c r="GV52" s="118"/>
      <c r="GW52" s="118"/>
      <c r="GX52" s="118"/>
      <c r="GY52" s="118"/>
      <c r="GZ52" s="118"/>
      <c r="HA52" s="118"/>
      <c r="HB52" s="118"/>
      <c r="HC52" s="118"/>
      <c r="HD52" s="118"/>
      <c r="HE52" s="118"/>
      <c r="HF52" s="118"/>
      <c r="HG52" s="118"/>
      <c r="HH52" s="118"/>
      <c r="HI52" s="118"/>
      <c r="HJ52" s="118">
        <f>データ!BJ7</f>
        <v>63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8309</v>
      </c>
      <c r="JD52" s="126"/>
      <c r="JE52" s="126"/>
      <c r="JF52" s="126"/>
      <c r="JG52" s="126"/>
      <c r="JH52" s="126"/>
      <c r="JI52" s="126"/>
      <c r="JJ52" s="126"/>
      <c r="JK52" s="126"/>
      <c r="JL52" s="126"/>
      <c r="JM52" s="126"/>
      <c r="JN52" s="126"/>
      <c r="JO52" s="126"/>
      <c r="JP52" s="126"/>
      <c r="JQ52" s="126"/>
      <c r="JR52" s="126"/>
      <c r="JS52" s="126"/>
      <c r="JT52" s="126"/>
      <c r="JU52" s="126"/>
      <c r="JV52" s="126">
        <f>データ!BR7</f>
        <v>8727</v>
      </c>
      <c r="JW52" s="126"/>
      <c r="JX52" s="126"/>
      <c r="JY52" s="126"/>
      <c r="JZ52" s="126"/>
      <c r="KA52" s="126"/>
      <c r="KB52" s="126"/>
      <c r="KC52" s="126"/>
      <c r="KD52" s="126"/>
      <c r="KE52" s="126"/>
      <c r="KF52" s="126"/>
      <c r="KG52" s="126"/>
      <c r="KH52" s="126"/>
      <c r="KI52" s="126"/>
      <c r="KJ52" s="126"/>
      <c r="KK52" s="126"/>
      <c r="KL52" s="126"/>
      <c r="KM52" s="126"/>
      <c r="KN52" s="126"/>
      <c r="KO52" s="126">
        <f>データ!BS7</f>
        <v>9125</v>
      </c>
      <c r="KP52" s="126"/>
      <c r="KQ52" s="126"/>
      <c r="KR52" s="126"/>
      <c r="KS52" s="126"/>
      <c r="KT52" s="126"/>
      <c r="KU52" s="126"/>
      <c r="KV52" s="126"/>
      <c r="KW52" s="126"/>
      <c r="KX52" s="126"/>
      <c r="KY52" s="126"/>
      <c r="KZ52" s="126"/>
      <c r="LA52" s="126"/>
      <c r="LB52" s="126"/>
      <c r="LC52" s="126"/>
      <c r="LD52" s="126"/>
      <c r="LE52" s="126"/>
      <c r="LF52" s="126"/>
      <c r="LG52" s="126"/>
      <c r="LH52" s="126">
        <f>データ!BT7</f>
        <v>8541</v>
      </c>
      <c r="LI52" s="126"/>
      <c r="LJ52" s="126"/>
      <c r="LK52" s="126"/>
      <c r="LL52" s="126"/>
      <c r="LM52" s="126"/>
      <c r="LN52" s="126"/>
      <c r="LO52" s="126"/>
      <c r="LP52" s="126"/>
      <c r="LQ52" s="126"/>
      <c r="LR52" s="126"/>
      <c r="LS52" s="126"/>
      <c r="LT52" s="126"/>
      <c r="LU52" s="126"/>
      <c r="LV52" s="126"/>
      <c r="LW52" s="126"/>
      <c r="LX52" s="126"/>
      <c r="LY52" s="126"/>
      <c r="LZ52" s="126"/>
      <c r="MA52" s="126">
        <f>データ!BU7</f>
        <v>8704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156849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2500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387.6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QZeaps82MsRNfxwouVTEPXX4n/SZQO/GVtaEPyZuNNyyj5SWmfDs5VdaCe+OkW6oHAJuF/4DjcHjNXiVjzR0eA==" saltValue="2Irmk4RXwvheI+xX+cuM+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108</v>
      </c>
      <c r="AM5" s="59" t="s">
        <v>100</v>
      </c>
      <c r="AN5" s="59" t="s">
        <v>101</v>
      </c>
      <c r="AO5" s="59" t="s">
        <v>102</v>
      </c>
      <c r="AP5" s="59" t="s">
        <v>103</v>
      </c>
      <c r="AQ5" s="59" t="s">
        <v>104</v>
      </c>
      <c r="AR5" s="59" t="s">
        <v>105</v>
      </c>
      <c r="AS5" s="59" t="s">
        <v>106</v>
      </c>
      <c r="AT5" s="59" t="s">
        <v>107</v>
      </c>
      <c r="AU5" s="59" t="s">
        <v>97</v>
      </c>
      <c r="AV5" s="59" t="s">
        <v>109</v>
      </c>
      <c r="AW5" s="59" t="s">
        <v>108</v>
      </c>
      <c r="AX5" s="59" t="s">
        <v>100</v>
      </c>
      <c r="AY5" s="59" t="s">
        <v>110</v>
      </c>
      <c r="AZ5" s="59" t="s">
        <v>102</v>
      </c>
      <c r="BA5" s="59" t="s">
        <v>103</v>
      </c>
      <c r="BB5" s="59" t="s">
        <v>104</v>
      </c>
      <c r="BC5" s="59" t="s">
        <v>105</v>
      </c>
      <c r="BD5" s="59" t="s">
        <v>106</v>
      </c>
      <c r="BE5" s="59" t="s">
        <v>107</v>
      </c>
      <c r="BF5" s="59" t="s">
        <v>97</v>
      </c>
      <c r="BG5" s="59" t="s">
        <v>98</v>
      </c>
      <c r="BH5" s="59" t="s">
        <v>99</v>
      </c>
      <c r="BI5" s="59" t="s">
        <v>100</v>
      </c>
      <c r="BJ5" s="59" t="s">
        <v>101</v>
      </c>
      <c r="BK5" s="59" t="s">
        <v>102</v>
      </c>
      <c r="BL5" s="59" t="s">
        <v>103</v>
      </c>
      <c r="BM5" s="59" t="s">
        <v>104</v>
      </c>
      <c r="BN5" s="59" t="s">
        <v>105</v>
      </c>
      <c r="BO5" s="59" t="s">
        <v>106</v>
      </c>
      <c r="BP5" s="59" t="s">
        <v>107</v>
      </c>
      <c r="BQ5" s="59" t="s">
        <v>111</v>
      </c>
      <c r="BR5" s="59" t="s">
        <v>109</v>
      </c>
      <c r="BS5" s="59" t="s">
        <v>99</v>
      </c>
      <c r="BT5" s="59" t="s">
        <v>100</v>
      </c>
      <c r="BU5" s="59" t="s">
        <v>110</v>
      </c>
      <c r="BV5" s="59" t="s">
        <v>102</v>
      </c>
      <c r="BW5" s="59" t="s">
        <v>103</v>
      </c>
      <c r="BX5" s="59" t="s">
        <v>104</v>
      </c>
      <c r="BY5" s="59" t="s">
        <v>105</v>
      </c>
      <c r="BZ5" s="59" t="s">
        <v>106</v>
      </c>
      <c r="CA5" s="59" t="s">
        <v>107</v>
      </c>
      <c r="CB5" s="59" t="s">
        <v>97</v>
      </c>
      <c r="CC5" s="59" t="s">
        <v>112</v>
      </c>
      <c r="CD5" s="59" t="s">
        <v>108</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101</v>
      </c>
      <c r="CT5" s="59" t="s">
        <v>102</v>
      </c>
      <c r="CU5" s="59" t="s">
        <v>103</v>
      </c>
      <c r="CV5" s="59" t="s">
        <v>104</v>
      </c>
      <c r="CW5" s="59" t="s">
        <v>105</v>
      </c>
      <c r="CX5" s="59" t="s">
        <v>106</v>
      </c>
      <c r="CY5" s="59" t="s">
        <v>107</v>
      </c>
      <c r="CZ5" s="59" t="s">
        <v>97</v>
      </c>
      <c r="DA5" s="59" t="s">
        <v>98</v>
      </c>
      <c r="DB5" s="59" t="s">
        <v>99</v>
      </c>
      <c r="DC5" s="59" t="s">
        <v>100</v>
      </c>
      <c r="DD5" s="59" t="s">
        <v>110</v>
      </c>
      <c r="DE5" s="59" t="s">
        <v>102</v>
      </c>
      <c r="DF5" s="59" t="s">
        <v>103</v>
      </c>
      <c r="DG5" s="59" t="s">
        <v>104</v>
      </c>
      <c r="DH5" s="59" t="s">
        <v>105</v>
      </c>
      <c r="DI5" s="59" t="s">
        <v>106</v>
      </c>
      <c r="DJ5" s="59" t="s">
        <v>44</v>
      </c>
      <c r="DK5" s="59" t="s">
        <v>97</v>
      </c>
      <c r="DL5" s="59" t="s">
        <v>98</v>
      </c>
      <c r="DM5" s="59" t="s">
        <v>108</v>
      </c>
      <c r="DN5" s="59" t="s">
        <v>100</v>
      </c>
      <c r="DO5" s="59" t="s">
        <v>101</v>
      </c>
      <c r="DP5" s="59" t="s">
        <v>102</v>
      </c>
      <c r="DQ5" s="59" t="s">
        <v>103</v>
      </c>
      <c r="DR5" s="59" t="s">
        <v>104</v>
      </c>
      <c r="DS5" s="59" t="s">
        <v>105</v>
      </c>
      <c r="DT5" s="59" t="s">
        <v>106</v>
      </c>
      <c r="DU5" s="59" t="s">
        <v>107</v>
      </c>
    </row>
    <row r="6" spans="1:125" s="66" customFormat="1" x14ac:dyDescent="0.15">
      <c r="A6" s="49" t="s">
        <v>113</v>
      </c>
      <c r="B6" s="60">
        <f>B8</f>
        <v>2017</v>
      </c>
      <c r="C6" s="60">
        <f t="shared" ref="C6:X6" si="1">C8</f>
        <v>302066</v>
      </c>
      <c r="D6" s="60">
        <f t="shared" si="1"/>
        <v>47</v>
      </c>
      <c r="E6" s="60">
        <f t="shared" si="1"/>
        <v>14</v>
      </c>
      <c r="F6" s="60">
        <f t="shared" si="1"/>
        <v>0</v>
      </c>
      <c r="G6" s="60">
        <f t="shared" si="1"/>
        <v>3</v>
      </c>
      <c r="H6" s="60" t="str">
        <f>SUBSTITUTE(H8,"　","")</f>
        <v>和歌山県田辺市</v>
      </c>
      <c r="I6" s="60" t="str">
        <f t="shared" si="1"/>
        <v>扇ヶ浜海岸駐車場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15</v>
      </c>
      <c r="S6" s="62" t="str">
        <f t="shared" si="1"/>
        <v>公共施設</v>
      </c>
      <c r="T6" s="62" t="str">
        <f t="shared" si="1"/>
        <v>無</v>
      </c>
      <c r="U6" s="63">
        <f t="shared" si="1"/>
        <v>10706</v>
      </c>
      <c r="V6" s="63">
        <f t="shared" si="1"/>
        <v>414</v>
      </c>
      <c r="W6" s="63">
        <f t="shared" si="1"/>
        <v>500</v>
      </c>
      <c r="X6" s="62" t="str">
        <f t="shared" si="1"/>
        <v>導入なし</v>
      </c>
      <c r="Y6" s="64">
        <f>IF(Y8="-",NA(),Y8)</f>
        <v>247</v>
      </c>
      <c r="Z6" s="64">
        <f t="shared" ref="Z6:AH6" si="2">IF(Z8="-",NA(),Z8)</f>
        <v>305.39999999999998</v>
      </c>
      <c r="AA6" s="64">
        <f t="shared" si="2"/>
        <v>274.10000000000002</v>
      </c>
      <c r="AB6" s="64">
        <f t="shared" si="2"/>
        <v>293.2</v>
      </c>
      <c r="AC6" s="64">
        <f t="shared" si="2"/>
        <v>94</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59.2</v>
      </c>
      <c r="BG6" s="64">
        <f t="shared" ref="BG6:BO6" si="5">IF(BG8="-",NA(),BG8)</f>
        <v>67.2</v>
      </c>
      <c r="BH6" s="64">
        <f t="shared" si="5"/>
        <v>63</v>
      </c>
      <c r="BI6" s="64">
        <f t="shared" si="5"/>
        <v>65.5</v>
      </c>
      <c r="BJ6" s="64">
        <f t="shared" si="5"/>
        <v>63</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8309</v>
      </c>
      <c r="BR6" s="65">
        <f t="shared" ref="BR6:BZ6" si="6">IF(BR8="-",NA(),BR8)</f>
        <v>8727</v>
      </c>
      <c r="BS6" s="65">
        <f t="shared" si="6"/>
        <v>9125</v>
      </c>
      <c r="BT6" s="65">
        <f t="shared" si="6"/>
        <v>8541</v>
      </c>
      <c r="BU6" s="65">
        <f t="shared" si="6"/>
        <v>8704</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114</v>
      </c>
      <c r="CM6" s="63">
        <f t="shared" ref="CM6:CN6" si="7">CM8</f>
        <v>156849</v>
      </c>
      <c r="CN6" s="63">
        <f t="shared" si="7"/>
        <v>2500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387.6</v>
      </c>
      <c r="DE6" s="64">
        <f t="shared" si="8"/>
        <v>56.7</v>
      </c>
      <c r="DF6" s="64">
        <f t="shared" si="8"/>
        <v>45.6</v>
      </c>
      <c r="DG6" s="64">
        <f t="shared" si="8"/>
        <v>85.4</v>
      </c>
      <c r="DH6" s="64">
        <f t="shared" si="8"/>
        <v>69.900000000000006</v>
      </c>
      <c r="DI6" s="64">
        <f t="shared" si="8"/>
        <v>59.6</v>
      </c>
      <c r="DJ6" s="61" t="str">
        <f>IF(DJ8="-","",IF(DJ8="-","【-】","【"&amp;SUBSTITUTE(TEXT(DJ8,"#,##0.0"),"-","△")&amp;"】"))</f>
        <v>【120.3】</v>
      </c>
      <c r="DK6" s="64">
        <f>IF(DK8="-",NA(),DK8)</f>
        <v>161.1</v>
      </c>
      <c r="DL6" s="64">
        <f t="shared" ref="DL6:DT6" si="9">IF(DL8="-",NA(),DL8)</f>
        <v>157.5</v>
      </c>
      <c r="DM6" s="64">
        <f t="shared" si="9"/>
        <v>165.5</v>
      </c>
      <c r="DN6" s="64">
        <f t="shared" si="9"/>
        <v>165.7</v>
      </c>
      <c r="DO6" s="64">
        <f t="shared" si="9"/>
        <v>168.8</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115</v>
      </c>
      <c r="B7" s="60">
        <f t="shared" ref="B7:X7" si="10">B8</f>
        <v>2017</v>
      </c>
      <c r="C7" s="60">
        <f t="shared" si="10"/>
        <v>302066</v>
      </c>
      <c r="D7" s="60">
        <f t="shared" si="10"/>
        <v>47</v>
      </c>
      <c r="E7" s="60">
        <f t="shared" si="10"/>
        <v>14</v>
      </c>
      <c r="F7" s="60">
        <f t="shared" si="10"/>
        <v>0</v>
      </c>
      <c r="G7" s="60">
        <f t="shared" si="10"/>
        <v>3</v>
      </c>
      <c r="H7" s="60" t="str">
        <f t="shared" si="10"/>
        <v>和歌山県　田辺市</v>
      </c>
      <c r="I7" s="60" t="str">
        <f t="shared" si="10"/>
        <v>扇ヶ浜海岸駐車場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15</v>
      </c>
      <c r="S7" s="62" t="str">
        <f t="shared" si="10"/>
        <v>公共施設</v>
      </c>
      <c r="T7" s="62" t="str">
        <f t="shared" si="10"/>
        <v>無</v>
      </c>
      <c r="U7" s="63">
        <f t="shared" si="10"/>
        <v>10706</v>
      </c>
      <c r="V7" s="63">
        <f t="shared" si="10"/>
        <v>414</v>
      </c>
      <c r="W7" s="63">
        <f t="shared" si="10"/>
        <v>500</v>
      </c>
      <c r="X7" s="62" t="str">
        <f t="shared" si="10"/>
        <v>導入なし</v>
      </c>
      <c r="Y7" s="64">
        <f>Y8</f>
        <v>247</v>
      </c>
      <c r="Z7" s="64">
        <f t="shared" ref="Z7:AH7" si="11">Z8</f>
        <v>305.39999999999998</v>
      </c>
      <c r="AA7" s="64">
        <f t="shared" si="11"/>
        <v>274.10000000000002</v>
      </c>
      <c r="AB7" s="64">
        <f t="shared" si="11"/>
        <v>293.2</v>
      </c>
      <c r="AC7" s="64">
        <f t="shared" si="11"/>
        <v>94</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59.2</v>
      </c>
      <c r="BG7" s="64">
        <f t="shared" ref="BG7:BO7" si="14">BG8</f>
        <v>67.2</v>
      </c>
      <c r="BH7" s="64">
        <f t="shared" si="14"/>
        <v>63</v>
      </c>
      <c r="BI7" s="64">
        <f t="shared" si="14"/>
        <v>65.5</v>
      </c>
      <c r="BJ7" s="64">
        <f t="shared" si="14"/>
        <v>63</v>
      </c>
      <c r="BK7" s="64">
        <f t="shared" si="14"/>
        <v>32.1</v>
      </c>
      <c r="BL7" s="64">
        <f t="shared" si="14"/>
        <v>32.299999999999997</v>
      </c>
      <c r="BM7" s="64">
        <f t="shared" si="14"/>
        <v>33.4</v>
      </c>
      <c r="BN7" s="64">
        <f t="shared" si="14"/>
        <v>32.299999999999997</v>
      </c>
      <c r="BO7" s="64">
        <f t="shared" si="14"/>
        <v>22.3</v>
      </c>
      <c r="BP7" s="61"/>
      <c r="BQ7" s="65">
        <f>BQ8</f>
        <v>8309</v>
      </c>
      <c r="BR7" s="65">
        <f t="shared" ref="BR7:BZ7" si="15">BR8</f>
        <v>8727</v>
      </c>
      <c r="BS7" s="65">
        <f t="shared" si="15"/>
        <v>9125</v>
      </c>
      <c r="BT7" s="65">
        <f t="shared" si="15"/>
        <v>8541</v>
      </c>
      <c r="BU7" s="65">
        <f t="shared" si="15"/>
        <v>8704</v>
      </c>
      <c r="BV7" s="65">
        <f t="shared" si="15"/>
        <v>7652</v>
      </c>
      <c r="BW7" s="65">
        <f t="shared" si="15"/>
        <v>7497</v>
      </c>
      <c r="BX7" s="65">
        <f t="shared" si="15"/>
        <v>9663</v>
      </c>
      <c r="BY7" s="65">
        <f t="shared" si="15"/>
        <v>9019</v>
      </c>
      <c r="BZ7" s="65">
        <f t="shared" si="15"/>
        <v>8406</v>
      </c>
      <c r="CA7" s="63"/>
      <c r="CB7" s="64" t="s">
        <v>116</v>
      </c>
      <c r="CC7" s="64" t="s">
        <v>116</v>
      </c>
      <c r="CD7" s="64" t="s">
        <v>116</v>
      </c>
      <c r="CE7" s="64" t="s">
        <v>116</v>
      </c>
      <c r="CF7" s="64" t="s">
        <v>116</v>
      </c>
      <c r="CG7" s="64" t="s">
        <v>116</v>
      </c>
      <c r="CH7" s="64" t="s">
        <v>116</v>
      </c>
      <c r="CI7" s="64" t="s">
        <v>116</v>
      </c>
      <c r="CJ7" s="64" t="s">
        <v>116</v>
      </c>
      <c r="CK7" s="64" t="s">
        <v>114</v>
      </c>
      <c r="CL7" s="61"/>
      <c r="CM7" s="63">
        <f>CM8</f>
        <v>156849</v>
      </c>
      <c r="CN7" s="63">
        <f>CN8</f>
        <v>2500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387.6</v>
      </c>
      <c r="DE7" s="64">
        <f t="shared" si="16"/>
        <v>56.7</v>
      </c>
      <c r="DF7" s="64">
        <f t="shared" si="16"/>
        <v>45.6</v>
      </c>
      <c r="DG7" s="64">
        <f t="shared" si="16"/>
        <v>85.4</v>
      </c>
      <c r="DH7" s="64">
        <f t="shared" si="16"/>
        <v>69.900000000000006</v>
      </c>
      <c r="DI7" s="64">
        <f t="shared" si="16"/>
        <v>59.6</v>
      </c>
      <c r="DJ7" s="61"/>
      <c r="DK7" s="64">
        <f>DK8</f>
        <v>161.1</v>
      </c>
      <c r="DL7" s="64">
        <f t="shared" ref="DL7:DT7" si="17">DL8</f>
        <v>157.5</v>
      </c>
      <c r="DM7" s="64">
        <f t="shared" si="17"/>
        <v>165.5</v>
      </c>
      <c r="DN7" s="64">
        <f t="shared" si="17"/>
        <v>165.7</v>
      </c>
      <c r="DO7" s="64">
        <f t="shared" si="17"/>
        <v>168.8</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302066</v>
      </c>
      <c r="D8" s="67">
        <v>47</v>
      </c>
      <c r="E8" s="67">
        <v>14</v>
      </c>
      <c r="F8" s="67">
        <v>0</v>
      </c>
      <c r="G8" s="67">
        <v>3</v>
      </c>
      <c r="H8" s="67" t="s">
        <v>117</v>
      </c>
      <c r="I8" s="67" t="s">
        <v>118</v>
      </c>
      <c r="J8" s="67" t="s">
        <v>119</v>
      </c>
      <c r="K8" s="67" t="s">
        <v>120</v>
      </c>
      <c r="L8" s="67" t="s">
        <v>121</v>
      </c>
      <c r="M8" s="67" t="s">
        <v>122</v>
      </c>
      <c r="N8" s="67" t="s">
        <v>123</v>
      </c>
      <c r="O8" s="68" t="s">
        <v>124</v>
      </c>
      <c r="P8" s="69" t="s">
        <v>125</v>
      </c>
      <c r="Q8" s="69" t="s">
        <v>126</v>
      </c>
      <c r="R8" s="70">
        <v>15</v>
      </c>
      <c r="S8" s="69" t="s">
        <v>127</v>
      </c>
      <c r="T8" s="69" t="s">
        <v>128</v>
      </c>
      <c r="U8" s="70">
        <v>10706</v>
      </c>
      <c r="V8" s="70">
        <v>414</v>
      </c>
      <c r="W8" s="70">
        <v>500</v>
      </c>
      <c r="X8" s="69" t="s">
        <v>129</v>
      </c>
      <c r="Y8" s="71">
        <v>247</v>
      </c>
      <c r="Z8" s="71">
        <v>305.39999999999998</v>
      </c>
      <c r="AA8" s="71">
        <v>274.10000000000002</v>
      </c>
      <c r="AB8" s="71">
        <v>293.2</v>
      </c>
      <c r="AC8" s="71">
        <v>94</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59.2</v>
      </c>
      <c r="BG8" s="71">
        <v>67.2</v>
      </c>
      <c r="BH8" s="71">
        <v>63</v>
      </c>
      <c r="BI8" s="71">
        <v>65.5</v>
      </c>
      <c r="BJ8" s="71">
        <v>63</v>
      </c>
      <c r="BK8" s="71">
        <v>32.1</v>
      </c>
      <c r="BL8" s="71">
        <v>32.299999999999997</v>
      </c>
      <c r="BM8" s="71">
        <v>33.4</v>
      </c>
      <c r="BN8" s="71">
        <v>32.299999999999997</v>
      </c>
      <c r="BO8" s="71">
        <v>22.3</v>
      </c>
      <c r="BP8" s="68">
        <v>26.4</v>
      </c>
      <c r="BQ8" s="72">
        <v>8309</v>
      </c>
      <c r="BR8" s="72">
        <v>8727</v>
      </c>
      <c r="BS8" s="72">
        <v>9125</v>
      </c>
      <c r="BT8" s="73">
        <v>8541</v>
      </c>
      <c r="BU8" s="73">
        <v>8704</v>
      </c>
      <c r="BV8" s="72">
        <v>7652</v>
      </c>
      <c r="BW8" s="72">
        <v>7497</v>
      </c>
      <c r="BX8" s="72">
        <v>9663</v>
      </c>
      <c r="BY8" s="72">
        <v>9019</v>
      </c>
      <c r="BZ8" s="72">
        <v>8406</v>
      </c>
      <c r="CA8" s="70">
        <v>15069</v>
      </c>
      <c r="CB8" s="71" t="s">
        <v>121</v>
      </c>
      <c r="CC8" s="71" t="s">
        <v>121</v>
      </c>
      <c r="CD8" s="71" t="s">
        <v>121</v>
      </c>
      <c r="CE8" s="71" t="s">
        <v>121</v>
      </c>
      <c r="CF8" s="71" t="s">
        <v>121</v>
      </c>
      <c r="CG8" s="71" t="s">
        <v>121</v>
      </c>
      <c r="CH8" s="71" t="s">
        <v>121</v>
      </c>
      <c r="CI8" s="71" t="s">
        <v>121</v>
      </c>
      <c r="CJ8" s="71" t="s">
        <v>121</v>
      </c>
      <c r="CK8" s="71" t="s">
        <v>121</v>
      </c>
      <c r="CL8" s="68" t="s">
        <v>121</v>
      </c>
      <c r="CM8" s="70">
        <v>156849</v>
      </c>
      <c r="CN8" s="70">
        <v>2500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387.6</v>
      </c>
      <c r="DE8" s="71">
        <v>56.7</v>
      </c>
      <c r="DF8" s="71">
        <v>45.6</v>
      </c>
      <c r="DG8" s="71">
        <v>85.4</v>
      </c>
      <c r="DH8" s="71">
        <v>69.900000000000006</v>
      </c>
      <c r="DI8" s="71">
        <v>59.6</v>
      </c>
      <c r="DJ8" s="68">
        <v>120.3</v>
      </c>
      <c r="DK8" s="71">
        <v>161.1</v>
      </c>
      <c r="DL8" s="71">
        <v>157.5</v>
      </c>
      <c r="DM8" s="71">
        <v>165.5</v>
      </c>
      <c r="DN8" s="71">
        <v>165.7</v>
      </c>
      <c r="DO8" s="71">
        <v>168.8</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2019-02-01T04:46:01Z</cp:lastPrinted>
  <dcterms:created xsi:type="dcterms:W3CDTF">2018-12-07T10:34:11Z</dcterms:created>
  <dcterms:modified xsi:type="dcterms:W3CDTF">2019-02-26T02:17:20Z</dcterms:modified>
  <cp:category/>
</cp:coreProperties>
</file>