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Desktop\新しいフォルダー (2)\"/>
    </mc:Choice>
  </mc:AlternateContent>
  <workbookProtection workbookAlgorithmName="SHA-512" workbookHashValue="YSN/3IHrEZSMsNJQm6JqAxWbQKxqhetpxrQmuqWOM+IK/4HYOdrxRasO7B5YxCnvW/9LHwNAdLaeH3xRTRZv3A==" workbookSaltValue="AV91tGL/GRxrYzldlH1ibQ==" workbookSpinCount="100000" lockStructure="1"/>
  <bookViews>
    <workbookView xWindow="0" yWindow="0" windowWidth="15360" windowHeight="7632"/>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T6" i="5"/>
  <c r="AT8" i="4" s="1"/>
  <c r="S6" i="5"/>
  <c r="R6" i="5"/>
  <c r="AD10" i="4" s="1"/>
  <c r="Q6" i="5"/>
  <c r="P6" i="5"/>
  <c r="P10" i="4" s="1"/>
  <c r="O6" i="5"/>
  <c r="I10" i="4" s="1"/>
  <c r="N6" i="5"/>
  <c r="B10" i="4" s="1"/>
  <c r="M6" i="5"/>
  <c r="AD8" i="4" s="1"/>
  <c r="L6" i="5"/>
  <c r="W8" i="4" s="1"/>
  <c r="K6" i="5"/>
  <c r="P8" i="4" s="1"/>
  <c r="J6" i="5"/>
  <c r="I8" i="4" s="1"/>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AT10" i="4"/>
  <c r="AL10" i="4"/>
  <c r="W10" i="4"/>
  <c r="BB8" i="4"/>
  <c r="AL8" i="4"/>
  <c r="C10" i="5" l="1"/>
  <c r="D10" i="5"/>
  <c r="E10" i="5"/>
  <c r="B10" i="5"/>
</calcChain>
</file>

<file path=xl/sharedStrings.xml><?xml version="1.0" encoding="utf-8"?>
<sst xmlns="http://schemas.openxmlformats.org/spreadsheetml/2006/main" count="228" uniqueCount="114">
  <si>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</si>
  <si>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</si>
  <si>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</si>
  <si>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</si>
  <si>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</si>
  <si>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</si>
  <si>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</si>
  <si>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</si>
  <si>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</si>
  <si>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</si>
  <si>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</si>
  <si>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</si>
  <si>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</si>
  <si>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</si>
  <si>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</si>
  <si>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</si>
  <si>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</si>
  <si>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</si>
  <si>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</si>
  <si>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</si>
  <si>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</si>
  <si>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</si>
  <si>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</si>
  <si>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</si>
  <si>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</si>
  <si>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</si>
  <si>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</si>
  <si>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</si>
  <si>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</si>
  <si>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</si>
  <si>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</si>
  <si>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</si>
  <si>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</si>
  <si>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</si>
  <si>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</si>
  <si>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</si>
  <si>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</si>
  <si>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</si>
  <si>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</si>
  <si>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</si>
  <si>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</si>
  <si>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</si>
  <si>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</si>
  <si>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</si>
  <si>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</si>
  <si>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</si>
  <si>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</si>
  <si>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</si>
  <si>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</si>
  <si>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</si>
  <si>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</si>
  <si>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</si>
  <si>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</si>
  <si>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</si>
  <si>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</si>
  <si>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</si>
  <si>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</si>
  <si>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</si>
  <si>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</si>
  <si>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</si>
  <si>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</si>
  <si>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</si>
  <si>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</si>
  <si>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</si>
  <si>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</si>
  <si>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</si>
  <si>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</si>
  <si>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</si>
  <si>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</si>
  <si>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</si>
  <si>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</si>
  <si>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</si>
  <si>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</si>
  <si>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</si>
  <si>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</si>
  <si>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</si>
  <si>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</si>
  <si>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</si>
  <si>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</si>
  <si>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</si>
  <si>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</si>
  <si>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</si>
  <si>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</si>
  <si>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</si>
  <si>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</si>
  <si>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</si>
  <si>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</si>
  <si>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</si>
  <si>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</si>
  <si>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</si>
  <si>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</si>
  <si>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</si>
  <si>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</si>
  <si>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</si>
  <si>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</si>
  <si>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</si>
  <si>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</si>
  <si>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</si>
  <si>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和歌山県　田辺市</t>
  </si>
  <si>
    <t>法非適用</t>
  </si>
  <si>
    <t>下水道事業</t>
  </si>
  <si>
    <t>漁業集落排水</t>
  </si>
  <si>
    <t>H3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</si>
  <si>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</si>
  <si>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</si>
  <si>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</si>
  <si>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</si>
  <si>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</si>
  <si>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</si>
  <si>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</si>
  <si>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</si>
  <si>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収益的収支比率及び経費回収率について、本来、料金収入で会計全体を賄う独立採算による経営が基本と考えますが、全体計画区域内の地域実情を勘案する中で、現状の料金収入のみで運営することは困難な状況であり、一般会計からの繰入金収入に頼らざるを得ない状況です。今後、経営改善に向け施設維持管理経費の更なる節減や、計画的な施設改修等に努めてまいります。
　汚水処理原価は、類似団体より高い数値となっているため、接続率の向上を図る等有収水量の増加に努め、汚水処理原価の改善に努めてまいります。
　施設利用率は、類似団体より高い数値を維持しており、今後もさらに接続促進の普及啓発・周知活動を行い、施設利用率を高めていけるよう努めてまいります。
　水洗化率は、類似団体平均値より低い状況となっており、使用料収入の増加を図るためにも水洗化率向上の取り組みに努めてまいります。</t>
    <rPh sb="187" eb="188">
      <t>タカ</t>
    </rPh>
    <rPh sb="255" eb="256">
      <t>タカ</t>
    </rPh>
    <rPh sb="257" eb="259">
      <t>スウチ</t>
    </rPh>
    <phoneticPr fontId="4"/>
  </si>
  <si>
    <t>　本市の漁業集落排水事業は、本市の芳養地域で行われている事業です。
　平成21年９月全域供用開始から平成29年度までは加入戸数も増加傾向で料金収入も徐々に増加してきている状況でありましたが、平成30年度は加入戸数及び料金収入も横ばいであったため、更なる接続促進の啓発及び周知活動に努めるとともに、計画的かつ効率的な施設の維持管理を行い、地域の生活環境の向上を図り、経営の安定化に努めてまいります。</t>
    <rPh sb="50" eb="52">
      <t>ヘイセイ</t>
    </rPh>
    <rPh sb="95" eb="97">
      <t>ヘイセイ</t>
    </rPh>
    <rPh sb="100" eb="101">
      <t>ド</t>
    </rPh>
    <rPh sb="102" eb="104">
      <t>カニュウ</t>
    </rPh>
    <rPh sb="104" eb="106">
      <t>コスウ</t>
    </rPh>
    <rPh sb="106" eb="107">
      <t>オヨ</t>
    </rPh>
    <rPh sb="108" eb="110">
      <t>リョウキン</t>
    </rPh>
    <rPh sb="110" eb="112">
      <t>シュウニュウ</t>
    </rPh>
    <rPh sb="113" eb="114">
      <t>ヨコ</t>
    </rPh>
    <phoneticPr fontId="4"/>
  </si>
  <si>
    <t>　平成30年度に国道田辺西バイパス工事に伴い管渠の一部を敷設替えしましたが、現在、大きな改修を要する施設の故障等は生じていません。今後老朽化により発生する改修経費も想定した計画的な老朽化対策に取り組んでまいります。</t>
    <rPh sb="1" eb="3">
      <t>ヘイセイ</t>
    </rPh>
    <rPh sb="5" eb="7">
      <t>ネンド</t>
    </rPh>
    <rPh sb="8" eb="10">
      <t>コクドウ</t>
    </rPh>
    <rPh sb="10" eb="12">
      <t>タナベ</t>
    </rPh>
    <rPh sb="12" eb="13">
      <t>ニシ</t>
    </rPh>
    <rPh sb="17" eb="19">
      <t>コウジ</t>
    </rPh>
    <rPh sb="20" eb="21">
      <t>トモナ</t>
    </rPh>
    <rPh sb="22" eb="24">
      <t>カンキョ</t>
    </rPh>
    <rPh sb="25" eb="27">
      <t>イチブ</t>
    </rPh>
    <rPh sb="28" eb="30">
      <t>フセツ</t>
    </rPh>
    <rPh sb="30" eb="31">
      <t>ガ</t>
    </rPh>
    <rPh sb="38" eb="40">
      <t>ゲンザイ</t>
    </rPh>
    <rPh sb="47" eb="48">
      <t>ヨウ</t>
    </rPh>
    <rPh sb="50" eb="52">
      <t>シセツ</t>
    </rPh>
    <rPh sb="53" eb="55">
      <t>コショウ</t>
    </rPh>
    <rPh sb="55" eb="56">
      <t>トウ</t>
    </rPh>
    <rPh sb="57" eb="58">
      <t>ショウ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</si>
</sst>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formatCode="#,##0.00;&quot;△&quot;#,##0.00;&quot;-&quot;">
                  <c:v>1.1200000000000001</c:v>
                </c:pt>
              </c:numCache>
            </c:numRef>
          </c:val>
          <c:extLst>
            <c:ext xmlns:c16="http://schemas.microsoft.com/office/drawing/2014/chart" uri="{C3380CC4-5D6E-409C-BE32-E72D297353CC}">
              <c16:uniqueId val="{00000000-3C23-4CAB-BC69-A8225D20C70E}"/>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0.31</c:v>
                </c:pt>
                <c:pt idx="1">
                  <c:v>0.1</c:v>
                </c:pt>
                <c:pt idx="2" formatCode="#,##0.00;&quot;△&quot;#,##0.00">
                  <c:v>0</c:v>
                </c:pt>
                <c:pt idx="3" formatCode="#,##0.00;&quot;△&quot;#,##0.00">
                  <c:v>0</c:v>
                </c:pt>
                <c:pt idx="4">
                  <c:v>0.26</c:v>
                </c:pt>
              </c:numCache>
            </c:numRef>
          </c:val>
          <c:smooth val="0"/>
          <c:extLst>
            <c:ext xmlns:c16="http://schemas.microsoft.com/office/drawing/2014/chart" uri="{C3380CC4-5D6E-409C-BE32-E72D297353CC}">
              <c16:uniqueId val="{00000001-3C23-4CAB-BC69-A8225D20C70E}"/>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34.36</c:v>
                </c:pt>
                <c:pt idx="1">
                  <c:v>35.090000000000003</c:v>
                </c:pt>
                <c:pt idx="2">
                  <c:v>34.799999999999997</c:v>
                </c:pt>
                <c:pt idx="3">
                  <c:v>34.36</c:v>
                </c:pt>
                <c:pt idx="4">
                  <c:v>33.92</c:v>
                </c:pt>
              </c:numCache>
            </c:numRef>
          </c:val>
          <c:extLst>
            <c:ext xmlns:c16="http://schemas.microsoft.com/office/drawing/2014/chart" uri="{C3380CC4-5D6E-409C-BE32-E72D297353CC}">
              <c16:uniqueId val="{00000000-662A-4A50-9E95-83FFBEAEFEFF}"/>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29.86</c:v>
                </c:pt>
                <c:pt idx="1">
                  <c:v>29.28</c:v>
                </c:pt>
                <c:pt idx="2">
                  <c:v>29.4</c:v>
                </c:pt>
                <c:pt idx="3">
                  <c:v>29.8</c:v>
                </c:pt>
                <c:pt idx="4">
                  <c:v>29.43</c:v>
                </c:pt>
              </c:numCache>
            </c:numRef>
          </c:val>
          <c:smooth val="0"/>
          <c:extLst>
            <c:ext xmlns:c16="http://schemas.microsoft.com/office/drawing/2014/chart" uri="{C3380CC4-5D6E-409C-BE32-E72D297353CC}">
              <c16:uniqueId val="{00000001-662A-4A50-9E95-83FFBEAEFEFF}"/>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54.31</c:v>
                </c:pt>
                <c:pt idx="1">
                  <c:v>55.8</c:v>
                </c:pt>
                <c:pt idx="2">
                  <c:v>56.96</c:v>
                </c:pt>
                <c:pt idx="3">
                  <c:v>57.94</c:v>
                </c:pt>
                <c:pt idx="4">
                  <c:v>58.89</c:v>
                </c:pt>
              </c:numCache>
            </c:numRef>
          </c:val>
          <c:extLst>
            <c:ext xmlns:c16="http://schemas.microsoft.com/office/drawing/2014/chart" uri="{C3380CC4-5D6E-409C-BE32-E72D297353CC}">
              <c16:uniqueId val="{00000000-323B-40D2-865D-A6C11E755613}"/>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65.95</c:v>
                </c:pt>
                <c:pt idx="1">
                  <c:v>66.819999999999993</c:v>
                </c:pt>
                <c:pt idx="2">
                  <c:v>63.77</c:v>
                </c:pt>
                <c:pt idx="3">
                  <c:v>66.95</c:v>
                </c:pt>
                <c:pt idx="4">
                  <c:v>66.33</c:v>
                </c:pt>
              </c:numCache>
            </c:numRef>
          </c:val>
          <c:smooth val="0"/>
          <c:extLst>
            <c:ext xmlns:c16="http://schemas.microsoft.com/office/drawing/2014/chart" uri="{C3380CC4-5D6E-409C-BE32-E72D297353CC}">
              <c16:uniqueId val="{00000001-323B-40D2-865D-A6C11E755613}"/>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64.209999999999994</c:v>
                </c:pt>
                <c:pt idx="1">
                  <c:v>59.15</c:v>
                </c:pt>
                <c:pt idx="2">
                  <c:v>56.75</c:v>
                </c:pt>
                <c:pt idx="3">
                  <c:v>100.08</c:v>
                </c:pt>
                <c:pt idx="4">
                  <c:v>99.41</c:v>
                </c:pt>
              </c:numCache>
            </c:numRef>
          </c:val>
          <c:extLst>
            <c:ext xmlns:c16="http://schemas.microsoft.com/office/drawing/2014/chart" uri="{C3380CC4-5D6E-409C-BE32-E72D297353CC}">
              <c16:uniqueId val="{00000000-FC96-494F-9F7A-D93D6F7BCB9B}"/>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C96-494F-9F7A-D93D6F7BCB9B}"/>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139-45A7-BB5D-ABF08D0DCD3B}"/>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139-45A7-BB5D-ABF08D0DCD3B}"/>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17A-4A0D-8D90-B5A2594CA4D3}"/>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17A-4A0D-8D90-B5A2594CA4D3}"/>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C4F-4D51-B5FC-C706AB5A22B5}"/>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C4F-4D51-B5FC-C706AB5A22B5}"/>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58F-4BD6-9AB1-D9D46677CB37}"/>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58F-4BD6-9AB1-D9D46677CB37}"/>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4123.17</c:v>
                </c:pt>
                <c:pt idx="1">
                  <c:v>4550.49</c:v>
                </c:pt>
                <c:pt idx="2">
                  <c:v>3467.83</c:v>
                </c:pt>
                <c:pt idx="3" formatCode="#,##0.00;&quot;△&quot;#,##0.00">
                  <c:v>0</c:v>
                </c:pt>
                <c:pt idx="4" formatCode="#,##0.00;&quot;△&quot;#,##0.00">
                  <c:v>0</c:v>
                </c:pt>
              </c:numCache>
            </c:numRef>
          </c:val>
          <c:extLst>
            <c:ext xmlns:c16="http://schemas.microsoft.com/office/drawing/2014/chart" uri="{C3380CC4-5D6E-409C-BE32-E72D297353CC}">
              <c16:uniqueId val="{00000000-3865-4D7C-8CBC-BCF0E3385E93}"/>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1741.94</c:v>
                </c:pt>
                <c:pt idx="1">
                  <c:v>1451.54</c:v>
                </c:pt>
                <c:pt idx="2">
                  <c:v>1700.42</c:v>
                </c:pt>
                <c:pt idx="3">
                  <c:v>1491.92</c:v>
                </c:pt>
                <c:pt idx="4">
                  <c:v>1756.26</c:v>
                </c:pt>
              </c:numCache>
            </c:numRef>
          </c:val>
          <c:smooth val="0"/>
          <c:extLst>
            <c:ext xmlns:c16="http://schemas.microsoft.com/office/drawing/2014/chart" uri="{C3380CC4-5D6E-409C-BE32-E72D297353CC}">
              <c16:uniqueId val="{00000001-3865-4D7C-8CBC-BCF0E3385E93}"/>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28.16</c:v>
                </c:pt>
                <c:pt idx="1">
                  <c:v>28.08</c:v>
                </c:pt>
                <c:pt idx="2">
                  <c:v>30.32</c:v>
                </c:pt>
                <c:pt idx="3">
                  <c:v>69.69</c:v>
                </c:pt>
                <c:pt idx="4">
                  <c:v>43.98</c:v>
                </c:pt>
              </c:numCache>
            </c:numRef>
          </c:val>
          <c:extLst>
            <c:ext xmlns:c16="http://schemas.microsoft.com/office/drawing/2014/chart" uri="{C3380CC4-5D6E-409C-BE32-E72D297353CC}">
              <c16:uniqueId val="{00000000-5025-4D5F-9EE6-2D04634FF9E9}"/>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33.86</c:v>
                </c:pt>
                <c:pt idx="1">
                  <c:v>33.58</c:v>
                </c:pt>
                <c:pt idx="2">
                  <c:v>34.51</c:v>
                </c:pt>
                <c:pt idx="3">
                  <c:v>46.77</c:v>
                </c:pt>
                <c:pt idx="4">
                  <c:v>45.78</c:v>
                </c:pt>
              </c:numCache>
            </c:numRef>
          </c:val>
          <c:smooth val="0"/>
          <c:extLst>
            <c:ext xmlns:c16="http://schemas.microsoft.com/office/drawing/2014/chart" uri="{C3380CC4-5D6E-409C-BE32-E72D297353CC}">
              <c16:uniqueId val="{00000001-5025-4D5F-9EE6-2D04634FF9E9}"/>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603.19000000000005</c:v>
                </c:pt>
                <c:pt idx="1">
                  <c:v>608.47</c:v>
                </c:pt>
                <c:pt idx="2">
                  <c:v>579.78</c:v>
                </c:pt>
                <c:pt idx="3">
                  <c:v>251.78</c:v>
                </c:pt>
                <c:pt idx="4">
                  <c:v>393.5</c:v>
                </c:pt>
              </c:numCache>
            </c:numRef>
          </c:val>
          <c:extLst>
            <c:ext xmlns:c16="http://schemas.microsoft.com/office/drawing/2014/chart" uri="{C3380CC4-5D6E-409C-BE32-E72D297353CC}">
              <c16:uniqueId val="{00000000-438A-4284-B497-1A3826B93E82}"/>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510.15</c:v>
                </c:pt>
                <c:pt idx="1">
                  <c:v>514.39</c:v>
                </c:pt>
                <c:pt idx="2">
                  <c:v>476.11</c:v>
                </c:pt>
                <c:pt idx="3">
                  <c:v>348.75</c:v>
                </c:pt>
                <c:pt idx="4">
                  <c:v>367.7</c:v>
                </c:pt>
              </c:numCache>
            </c:numRef>
          </c:val>
          <c:smooth val="0"/>
          <c:extLst>
            <c:ext xmlns:c16="http://schemas.microsoft.com/office/drawing/2014/chart" uri="{C3380CC4-5D6E-409C-BE32-E72D297353CC}">
              <c16:uniqueId val="{00000001-438A-4284-B497-1A3826B93E82}"/>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【973.20】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【377.19】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【45.14】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V31" zoomScaleNormal="100" workbookViewId="0">
      <selection activeCell="CB44" sqref="CB44"/>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2">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2">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3" t="str">
        <f>データ!H6</f>
        <v>和歌山県　田辺市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2">
      <c r="A8" s="2"/>
      <c r="B8" s="48" t="str">
        <f>データ!I6</f>
        <v>法非適用</v>
      </c>
      <c r="C8" s="48"/>
      <c r="D8" s="48"/>
      <c r="E8" s="48"/>
      <c r="F8" s="48"/>
      <c r="G8" s="48"/>
      <c r="H8" s="48"/>
      <c r="I8" s="48" t="str">
        <f>データ!J6</f>
        <v>下水道事業</v>
      </c>
      <c r="J8" s="48"/>
      <c r="K8" s="48"/>
      <c r="L8" s="48"/>
      <c r="M8" s="48"/>
      <c r="N8" s="48"/>
      <c r="O8" s="48"/>
      <c r="P8" s="48" t="str">
        <f>データ!K6</f>
        <v>漁業集落排水</v>
      </c>
      <c r="Q8" s="48"/>
      <c r="R8" s="48"/>
      <c r="S8" s="48"/>
      <c r="T8" s="48"/>
      <c r="U8" s="48"/>
      <c r="V8" s="48"/>
      <c r="W8" s="48" t="str">
        <f>データ!L6</f>
        <v>H3</v>
      </c>
      <c r="X8" s="48"/>
      <c r="Y8" s="48"/>
      <c r="Z8" s="48"/>
      <c r="AA8" s="48"/>
      <c r="AB8" s="48"/>
      <c r="AC8" s="48"/>
      <c r="AD8" s="49" t="str">
        <f>データ!$M$6</f>
        <v>非設置</v>
      </c>
      <c r="AE8" s="49"/>
      <c r="AF8" s="49"/>
      <c r="AG8" s="49"/>
      <c r="AH8" s="49"/>
      <c r="AI8" s="49"/>
      <c r="AJ8" s="49"/>
      <c r="AK8" s="3"/>
      <c r="AL8" s="50">
        <f>データ!S6</f>
        <v>74250</v>
      </c>
      <c r="AM8" s="50"/>
      <c r="AN8" s="50"/>
      <c r="AO8" s="50"/>
      <c r="AP8" s="50"/>
      <c r="AQ8" s="50"/>
      <c r="AR8" s="50"/>
      <c r="AS8" s="50"/>
      <c r="AT8" s="45">
        <f>データ!T6</f>
        <v>1026.9100000000001</v>
      </c>
      <c r="AU8" s="45"/>
      <c r="AV8" s="45"/>
      <c r="AW8" s="45"/>
      <c r="AX8" s="45"/>
      <c r="AY8" s="45"/>
      <c r="AZ8" s="45"/>
      <c r="BA8" s="45"/>
      <c r="BB8" s="45">
        <f>データ!U6</f>
        <v>72.3</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2">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2">
      <c r="A10" s="2"/>
      <c r="B10" s="45" t="str">
        <f>データ!N6</f>
        <v>-</v>
      </c>
      <c r="C10" s="45"/>
      <c r="D10" s="45"/>
      <c r="E10" s="45"/>
      <c r="F10" s="45"/>
      <c r="G10" s="45"/>
      <c r="H10" s="45"/>
      <c r="I10" s="45" t="str">
        <f>データ!O6</f>
        <v>該当数値なし</v>
      </c>
      <c r="J10" s="45"/>
      <c r="K10" s="45"/>
      <c r="L10" s="45"/>
      <c r="M10" s="45"/>
      <c r="N10" s="45"/>
      <c r="O10" s="45"/>
      <c r="P10" s="45">
        <f>データ!P6</f>
        <v>2.73</v>
      </c>
      <c r="Q10" s="45"/>
      <c r="R10" s="45"/>
      <c r="S10" s="45"/>
      <c r="T10" s="45"/>
      <c r="U10" s="45"/>
      <c r="V10" s="45"/>
      <c r="W10" s="45">
        <f>データ!Q6</f>
        <v>100</v>
      </c>
      <c r="X10" s="45"/>
      <c r="Y10" s="45"/>
      <c r="Z10" s="45"/>
      <c r="AA10" s="45"/>
      <c r="AB10" s="45"/>
      <c r="AC10" s="45"/>
      <c r="AD10" s="50">
        <f>データ!R6</f>
        <v>3780</v>
      </c>
      <c r="AE10" s="50"/>
      <c r="AF10" s="50"/>
      <c r="AG10" s="50"/>
      <c r="AH10" s="50"/>
      <c r="AI10" s="50"/>
      <c r="AJ10" s="50"/>
      <c r="AK10" s="2"/>
      <c r="AL10" s="50">
        <f>データ!V6</f>
        <v>2014</v>
      </c>
      <c r="AM10" s="50"/>
      <c r="AN10" s="50"/>
      <c r="AO10" s="50"/>
      <c r="AP10" s="50"/>
      <c r="AQ10" s="50"/>
      <c r="AR10" s="50"/>
      <c r="AS10" s="50"/>
      <c r="AT10" s="45">
        <f>データ!W6</f>
        <v>1.01</v>
      </c>
      <c r="AU10" s="45"/>
      <c r="AV10" s="45"/>
      <c r="AW10" s="45"/>
      <c r="AX10" s="45"/>
      <c r="AY10" s="45"/>
      <c r="AZ10" s="45"/>
      <c r="BA10" s="45"/>
      <c r="BB10" s="45">
        <f>データ!X6</f>
        <v>1994.06</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2">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2">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111</v>
      </c>
      <c r="BM16" s="54"/>
      <c r="BN16" s="54"/>
      <c r="BO16" s="54"/>
      <c r="BP16" s="54"/>
      <c r="BQ16" s="54"/>
      <c r="BR16" s="54"/>
      <c r="BS16" s="54"/>
      <c r="BT16" s="54"/>
      <c r="BU16" s="54"/>
      <c r="BV16" s="54"/>
      <c r="BW16" s="54"/>
      <c r="BX16" s="54"/>
      <c r="BY16" s="54"/>
      <c r="BZ16" s="55"/>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113</v>
      </c>
      <c r="BM47" s="54"/>
      <c r="BN47" s="54"/>
      <c r="BO47" s="54"/>
      <c r="BP47" s="54"/>
      <c r="BQ47" s="54"/>
      <c r="BR47" s="54"/>
      <c r="BS47" s="54"/>
      <c r="BT47" s="54"/>
      <c r="BU47" s="54"/>
      <c r="BV47" s="54"/>
      <c r="BW47" s="54"/>
      <c r="BX47" s="54"/>
      <c r="BY47" s="54"/>
      <c r="BZ47" s="55"/>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2">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2">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112</v>
      </c>
      <c r="BM66" s="54"/>
      <c r="BN66" s="54"/>
      <c r="BO66" s="54"/>
      <c r="BP66" s="54"/>
      <c r="BQ66" s="54"/>
      <c r="BR66" s="54"/>
      <c r="BS66" s="54"/>
      <c r="BT66" s="54"/>
      <c r="BU66" s="54"/>
      <c r="BV66" s="54"/>
      <c r="BW66" s="54"/>
      <c r="BX66" s="54"/>
      <c r="BY66" s="54"/>
      <c r="BZ66" s="55"/>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2">
      <c r="C83" s="2" t="s">
        <v>30</v>
      </c>
    </row>
    <row r="84" spans="1:78" x14ac:dyDescent="0.2">
      <c r="C84" s="2"/>
    </row>
    <row r="85" spans="1:78" hidden="1" x14ac:dyDescent="0.2">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2">
      <c r="B86" s="26"/>
      <c r="C86" s="26"/>
      <c r="D86" s="26"/>
      <c r="E86" s="26" t="str">
        <f>データ!AI6</f>
        <v/>
      </c>
      <c r="F86" s="26" t="s">
        <v>43</v>
      </c>
      <c r="G86" s="26" t="s">
        <v>43</v>
      </c>
      <c r="H86" s="26" t="str">
        <f>データ!BP6</f>
        <v>【973.20】</v>
      </c>
      <c r="I86" s="26" t="str">
        <f>データ!CA6</f>
        <v>【45.14】</v>
      </c>
      <c r="J86" s="26" t="str">
        <f>データ!CL6</f>
        <v>【377.19】</v>
      </c>
      <c r="K86" s="26" t="str">
        <f>データ!CW6</f>
        <v>【33.69】</v>
      </c>
      <c r="L86" s="26" t="str">
        <f>データ!DH6</f>
        <v>【80.08】</v>
      </c>
      <c r="M86" s="26" t="s">
        <v>44</v>
      </c>
      <c r="N86" s="26" t="s">
        <v>44</v>
      </c>
      <c r="O86" s="26" t="str">
        <f>データ!EO6</f>
        <v>【0.04】</v>
      </c>
    </row>
  </sheetData>
  <sheetProtection algorithmName="SHA-512" hashValue="mdATgxffYHzMzYk+K2ODmYpG4Yr1gj6S8XftcQiBubxcDPHHlCBJTSF777WJhEc7htYsGIrkGcVGjV880IpzUw==" saltValue="AlUZr6myUDWkPHrqUK54A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2" x14ac:dyDescent="0.2"/>
  <cols>
    <col min="2" max="144" width="11.88671875" customWidth="1"/>
  </cols>
  <sheetData>
    <row r="1" spans="1:145" x14ac:dyDescent="0.2">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2">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2">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2">
      <c r="A4" s="28" t="s">
        <v>57</v>
      </c>
      <c r="B4" s="30"/>
      <c r="C4" s="30"/>
      <c r="D4" s="30"/>
      <c r="E4" s="30"/>
      <c r="F4" s="30"/>
      <c r="G4" s="30"/>
      <c r="H4" s="79"/>
      <c r="I4" s="80"/>
      <c r="J4" s="80"/>
      <c r="K4" s="80"/>
      <c r="L4" s="80"/>
      <c r="M4" s="80"/>
      <c r="N4" s="80"/>
      <c r="O4" s="80"/>
      <c r="P4" s="80"/>
      <c r="Q4" s="80"/>
      <c r="R4" s="80"/>
      <c r="S4" s="80"/>
      <c r="T4" s="80"/>
      <c r="U4" s="80"/>
      <c r="V4" s="80"/>
      <c r="W4" s="80"/>
      <c r="X4" s="81"/>
      <c r="Y4" s="75" t="s">
        <v>58</v>
      </c>
      <c r="Z4" s="75"/>
      <c r="AA4" s="75"/>
      <c r="AB4" s="75"/>
      <c r="AC4" s="75"/>
      <c r="AD4" s="75"/>
      <c r="AE4" s="75"/>
      <c r="AF4" s="75"/>
      <c r="AG4" s="75"/>
      <c r="AH4" s="75"/>
      <c r="AI4" s="75"/>
      <c r="AJ4" s="75" t="s">
        <v>59</v>
      </c>
      <c r="AK4" s="75"/>
      <c r="AL4" s="75"/>
      <c r="AM4" s="75"/>
      <c r="AN4" s="75"/>
      <c r="AO4" s="75"/>
      <c r="AP4" s="75"/>
      <c r="AQ4" s="75"/>
      <c r="AR4" s="75"/>
      <c r="AS4" s="75"/>
      <c r="AT4" s="75"/>
      <c r="AU4" s="75" t="s">
        <v>60</v>
      </c>
      <c r="AV4" s="75"/>
      <c r="AW4" s="75"/>
      <c r="AX4" s="75"/>
      <c r="AY4" s="75"/>
      <c r="AZ4" s="75"/>
      <c r="BA4" s="75"/>
      <c r="BB4" s="75"/>
      <c r="BC4" s="75"/>
      <c r="BD4" s="75"/>
      <c r="BE4" s="75"/>
      <c r="BF4" s="75" t="s">
        <v>61</v>
      </c>
      <c r="BG4" s="75"/>
      <c r="BH4" s="75"/>
      <c r="BI4" s="75"/>
      <c r="BJ4" s="75"/>
      <c r="BK4" s="75"/>
      <c r="BL4" s="75"/>
      <c r="BM4" s="75"/>
      <c r="BN4" s="75"/>
      <c r="BO4" s="75"/>
      <c r="BP4" s="75"/>
      <c r="BQ4" s="75" t="s">
        <v>62</v>
      </c>
      <c r="BR4" s="75"/>
      <c r="BS4" s="75"/>
      <c r="BT4" s="75"/>
      <c r="BU4" s="75"/>
      <c r="BV4" s="75"/>
      <c r="BW4" s="75"/>
      <c r="BX4" s="75"/>
      <c r="BY4" s="75"/>
      <c r="BZ4" s="75"/>
      <c r="CA4" s="75"/>
      <c r="CB4" s="75" t="s">
        <v>63</v>
      </c>
      <c r="CC4" s="75"/>
      <c r="CD4" s="75"/>
      <c r="CE4" s="75"/>
      <c r="CF4" s="75"/>
      <c r="CG4" s="75"/>
      <c r="CH4" s="75"/>
      <c r="CI4" s="75"/>
      <c r="CJ4" s="75"/>
      <c r="CK4" s="75"/>
      <c r="CL4" s="75"/>
      <c r="CM4" s="75" t="s">
        <v>64</v>
      </c>
      <c r="CN4" s="75"/>
      <c r="CO4" s="75"/>
      <c r="CP4" s="75"/>
      <c r="CQ4" s="75"/>
      <c r="CR4" s="75"/>
      <c r="CS4" s="75"/>
      <c r="CT4" s="75"/>
      <c r="CU4" s="75"/>
      <c r="CV4" s="75"/>
      <c r="CW4" s="75"/>
      <c r="CX4" s="75" t="s">
        <v>65</v>
      </c>
      <c r="CY4" s="75"/>
      <c r="CZ4" s="75"/>
      <c r="DA4" s="75"/>
      <c r="DB4" s="75"/>
      <c r="DC4" s="75"/>
      <c r="DD4" s="75"/>
      <c r="DE4" s="75"/>
      <c r="DF4" s="75"/>
      <c r="DG4" s="75"/>
      <c r="DH4" s="75"/>
      <c r="DI4" s="75" t="s">
        <v>66</v>
      </c>
      <c r="DJ4" s="75"/>
      <c r="DK4" s="75"/>
      <c r="DL4" s="75"/>
      <c r="DM4" s="75"/>
      <c r="DN4" s="75"/>
      <c r="DO4" s="75"/>
      <c r="DP4" s="75"/>
      <c r="DQ4" s="75"/>
      <c r="DR4" s="75"/>
      <c r="DS4" s="75"/>
      <c r="DT4" s="75" t="s">
        <v>67</v>
      </c>
      <c r="DU4" s="75"/>
      <c r="DV4" s="75"/>
      <c r="DW4" s="75"/>
      <c r="DX4" s="75"/>
      <c r="DY4" s="75"/>
      <c r="DZ4" s="75"/>
      <c r="EA4" s="75"/>
      <c r="EB4" s="75"/>
      <c r="EC4" s="75"/>
      <c r="ED4" s="75"/>
      <c r="EE4" s="75" t="s">
        <v>68</v>
      </c>
      <c r="EF4" s="75"/>
      <c r="EG4" s="75"/>
      <c r="EH4" s="75"/>
      <c r="EI4" s="75"/>
      <c r="EJ4" s="75"/>
      <c r="EK4" s="75"/>
      <c r="EL4" s="75"/>
      <c r="EM4" s="75"/>
      <c r="EN4" s="75"/>
      <c r="EO4" s="75"/>
    </row>
    <row r="5" spans="1:145" x14ac:dyDescent="0.2">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2">
      <c r="A6" s="28" t="s">
        <v>97</v>
      </c>
      <c r="B6" s="33">
        <f>B7</f>
        <v>2018</v>
      </c>
      <c r="C6" s="33">
        <f t="shared" ref="C6:X6" si="3">C7</f>
        <v>302066</v>
      </c>
      <c r="D6" s="33">
        <f t="shared" si="3"/>
        <v>47</v>
      </c>
      <c r="E6" s="33">
        <f t="shared" si="3"/>
        <v>17</v>
      </c>
      <c r="F6" s="33">
        <f t="shared" si="3"/>
        <v>6</v>
      </c>
      <c r="G6" s="33">
        <f t="shared" si="3"/>
        <v>0</v>
      </c>
      <c r="H6" s="33" t="str">
        <f t="shared" si="3"/>
        <v>和歌山県　田辺市</v>
      </c>
      <c r="I6" s="33" t="str">
        <f t="shared" si="3"/>
        <v>法非適用</v>
      </c>
      <c r="J6" s="33" t="str">
        <f t="shared" si="3"/>
        <v>下水道事業</v>
      </c>
      <c r="K6" s="33" t="str">
        <f t="shared" si="3"/>
        <v>漁業集落排水</v>
      </c>
      <c r="L6" s="33" t="str">
        <f t="shared" si="3"/>
        <v>H3</v>
      </c>
      <c r="M6" s="33" t="str">
        <f t="shared" si="3"/>
        <v>非設置</v>
      </c>
      <c r="N6" s="34" t="str">
        <f t="shared" si="3"/>
        <v>-</v>
      </c>
      <c r="O6" s="34" t="str">
        <f t="shared" si="3"/>
        <v>該当数値なし</v>
      </c>
      <c r="P6" s="34">
        <f t="shared" si="3"/>
        <v>2.73</v>
      </c>
      <c r="Q6" s="34">
        <f t="shared" si="3"/>
        <v>100</v>
      </c>
      <c r="R6" s="34">
        <f t="shared" si="3"/>
        <v>3780</v>
      </c>
      <c r="S6" s="34">
        <f t="shared" si="3"/>
        <v>74250</v>
      </c>
      <c r="T6" s="34">
        <f t="shared" si="3"/>
        <v>1026.9100000000001</v>
      </c>
      <c r="U6" s="34">
        <f t="shared" si="3"/>
        <v>72.3</v>
      </c>
      <c r="V6" s="34">
        <f t="shared" si="3"/>
        <v>2014</v>
      </c>
      <c r="W6" s="34">
        <f t="shared" si="3"/>
        <v>1.01</v>
      </c>
      <c r="X6" s="34">
        <f t="shared" si="3"/>
        <v>1994.06</v>
      </c>
      <c r="Y6" s="35">
        <f>IF(Y7="",NA(),Y7)</f>
        <v>64.209999999999994</v>
      </c>
      <c r="Z6" s="35">
        <f t="shared" ref="Z6:AH6" si="4">IF(Z7="",NA(),Z7)</f>
        <v>59.15</v>
      </c>
      <c r="AA6" s="35">
        <f t="shared" si="4"/>
        <v>56.75</v>
      </c>
      <c r="AB6" s="35">
        <f t="shared" si="4"/>
        <v>100.08</v>
      </c>
      <c r="AC6" s="35">
        <f t="shared" si="4"/>
        <v>99.41</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4123.17</v>
      </c>
      <c r="BG6" s="35">
        <f t="shared" ref="BG6:BO6" si="7">IF(BG7="",NA(),BG7)</f>
        <v>4550.49</v>
      </c>
      <c r="BH6" s="35">
        <f t="shared" si="7"/>
        <v>3467.83</v>
      </c>
      <c r="BI6" s="34">
        <f t="shared" si="7"/>
        <v>0</v>
      </c>
      <c r="BJ6" s="34">
        <f t="shared" si="7"/>
        <v>0</v>
      </c>
      <c r="BK6" s="35">
        <f t="shared" si="7"/>
        <v>1741.94</v>
      </c>
      <c r="BL6" s="35">
        <f t="shared" si="7"/>
        <v>1451.54</v>
      </c>
      <c r="BM6" s="35">
        <f t="shared" si="7"/>
        <v>1700.42</v>
      </c>
      <c r="BN6" s="35">
        <f t="shared" si="7"/>
        <v>1491.92</v>
      </c>
      <c r="BO6" s="35">
        <f t="shared" si="7"/>
        <v>1756.26</v>
      </c>
      <c r="BP6" s="34" t="str">
        <f>IF(BP7="","",IF(BP7="-","【-】","【"&amp;SUBSTITUTE(TEXT(BP7,"#,##0.00"),"-","△")&amp;"】"))</f>
        <v>【973.20】</v>
      </c>
      <c r="BQ6" s="35">
        <f>IF(BQ7="",NA(),BQ7)</f>
        <v>28.16</v>
      </c>
      <c r="BR6" s="35">
        <f t="shared" ref="BR6:BZ6" si="8">IF(BR7="",NA(),BR7)</f>
        <v>28.08</v>
      </c>
      <c r="BS6" s="35">
        <f t="shared" si="8"/>
        <v>30.32</v>
      </c>
      <c r="BT6" s="35">
        <f t="shared" si="8"/>
        <v>69.69</v>
      </c>
      <c r="BU6" s="35">
        <f t="shared" si="8"/>
        <v>43.98</v>
      </c>
      <c r="BV6" s="35">
        <f t="shared" si="8"/>
        <v>33.86</v>
      </c>
      <c r="BW6" s="35">
        <f t="shared" si="8"/>
        <v>33.58</v>
      </c>
      <c r="BX6" s="35">
        <f t="shared" si="8"/>
        <v>34.51</v>
      </c>
      <c r="BY6" s="35">
        <f t="shared" si="8"/>
        <v>46.77</v>
      </c>
      <c r="BZ6" s="35">
        <f t="shared" si="8"/>
        <v>45.78</v>
      </c>
      <c r="CA6" s="34" t="str">
        <f>IF(CA7="","",IF(CA7="-","【-】","【"&amp;SUBSTITUTE(TEXT(CA7,"#,##0.00"),"-","△")&amp;"】"))</f>
        <v>【45.14】</v>
      </c>
      <c r="CB6" s="35">
        <f>IF(CB7="",NA(),CB7)</f>
        <v>603.19000000000005</v>
      </c>
      <c r="CC6" s="35">
        <f t="shared" ref="CC6:CK6" si="9">IF(CC7="",NA(),CC7)</f>
        <v>608.47</v>
      </c>
      <c r="CD6" s="35">
        <f t="shared" si="9"/>
        <v>579.78</v>
      </c>
      <c r="CE6" s="35">
        <f t="shared" si="9"/>
        <v>251.78</v>
      </c>
      <c r="CF6" s="35">
        <f t="shared" si="9"/>
        <v>393.5</v>
      </c>
      <c r="CG6" s="35">
        <f t="shared" si="9"/>
        <v>510.15</v>
      </c>
      <c r="CH6" s="35">
        <f t="shared" si="9"/>
        <v>514.39</v>
      </c>
      <c r="CI6" s="35">
        <f t="shared" si="9"/>
        <v>476.11</v>
      </c>
      <c r="CJ6" s="35">
        <f t="shared" si="9"/>
        <v>348.75</v>
      </c>
      <c r="CK6" s="35">
        <f t="shared" si="9"/>
        <v>367.7</v>
      </c>
      <c r="CL6" s="34" t="str">
        <f>IF(CL7="","",IF(CL7="-","【-】","【"&amp;SUBSTITUTE(TEXT(CL7,"#,##0.00"),"-","△")&amp;"】"))</f>
        <v>【377.19】</v>
      </c>
      <c r="CM6" s="35">
        <f>IF(CM7="",NA(),CM7)</f>
        <v>34.36</v>
      </c>
      <c r="CN6" s="35">
        <f t="shared" ref="CN6:CV6" si="10">IF(CN7="",NA(),CN7)</f>
        <v>35.090000000000003</v>
      </c>
      <c r="CO6" s="35">
        <f t="shared" si="10"/>
        <v>34.799999999999997</v>
      </c>
      <c r="CP6" s="35">
        <f t="shared" si="10"/>
        <v>34.36</v>
      </c>
      <c r="CQ6" s="35">
        <f t="shared" si="10"/>
        <v>33.92</v>
      </c>
      <c r="CR6" s="35">
        <f t="shared" si="10"/>
        <v>29.86</v>
      </c>
      <c r="CS6" s="35">
        <f t="shared" si="10"/>
        <v>29.28</v>
      </c>
      <c r="CT6" s="35">
        <f t="shared" si="10"/>
        <v>29.4</v>
      </c>
      <c r="CU6" s="35">
        <f t="shared" si="10"/>
        <v>29.8</v>
      </c>
      <c r="CV6" s="35">
        <f t="shared" si="10"/>
        <v>29.43</v>
      </c>
      <c r="CW6" s="34" t="str">
        <f>IF(CW7="","",IF(CW7="-","【-】","【"&amp;SUBSTITUTE(TEXT(CW7,"#,##0.00"),"-","△")&amp;"】"))</f>
        <v>【33.69】</v>
      </c>
      <c r="CX6" s="35">
        <f>IF(CX7="",NA(),CX7)</f>
        <v>54.31</v>
      </c>
      <c r="CY6" s="35">
        <f t="shared" ref="CY6:DG6" si="11">IF(CY7="",NA(),CY7)</f>
        <v>55.8</v>
      </c>
      <c r="CZ6" s="35">
        <f t="shared" si="11"/>
        <v>56.96</v>
      </c>
      <c r="DA6" s="35">
        <f t="shared" si="11"/>
        <v>57.94</v>
      </c>
      <c r="DB6" s="35">
        <f t="shared" si="11"/>
        <v>58.89</v>
      </c>
      <c r="DC6" s="35">
        <f t="shared" si="11"/>
        <v>65.95</v>
      </c>
      <c r="DD6" s="35">
        <f t="shared" si="11"/>
        <v>66.819999999999993</v>
      </c>
      <c r="DE6" s="35">
        <f t="shared" si="11"/>
        <v>63.77</v>
      </c>
      <c r="DF6" s="35">
        <f t="shared" si="11"/>
        <v>66.95</v>
      </c>
      <c r="DG6" s="35">
        <f t="shared" si="11"/>
        <v>66.33</v>
      </c>
      <c r="DH6" s="34" t="str">
        <f>IF(DH7="","",IF(DH7="-","【-】","【"&amp;SUBSTITUTE(TEXT(DH7,"#,##0.00"),"-","△")&amp;"】"))</f>
        <v>【80.08】</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5">
        <f t="shared" si="14"/>
        <v>1.1200000000000001</v>
      </c>
      <c r="EJ6" s="35">
        <f t="shared" si="14"/>
        <v>0.31</v>
      </c>
      <c r="EK6" s="35">
        <f t="shared" si="14"/>
        <v>0.1</v>
      </c>
      <c r="EL6" s="34">
        <f t="shared" si="14"/>
        <v>0</v>
      </c>
      <c r="EM6" s="34">
        <f t="shared" si="14"/>
        <v>0</v>
      </c>
      <c r="EN6" s="35">
        <f t="shared" si="14"/>
        <v>0.26</v>
      </c>
      <c r="EO6" s="34" t="str">
        <f>IF(EO7="","",IF(EO7="-","【-】","【"&amp;SUBSTITUTE(TEXT(EO7,"#,##0.00"),"-","△")&amp;"】"))</f>
        <v>【0.04】</v>
      </c>
    </row>
    <row r="7" spans="1:145" s="36" customFormat="1" x14ac:dyDescent="0.2">
      <c r="A7" s="28"/>
      <c r="B7" s="37">
        <v>2018</v>
      </c>
      <c r="C7" s="37">
        <v>302066</v>
      </c>
      <c r="D7" s="37">
        <v>47</v>
      </c>
      <c r="E7" s="37">
        <v>17</v>
      </c>
      <c r="F7" s="37">
        <v>6</v>
      </c>
      <c r="G7" s="37">
        <v>0</v>
      </c>
      <c r="H7" s="37" t="s">
        <v>98</v>
      </c>
      <c r="I7" s="37" t="s">
        <v>99</v>
      </c>
      <c r="J7" s="37" t="s">
        <v>100</v>
      </c>
      <c r="K7" s="37" t="s">
        <v>101</v>
      </c>
      <c r="L7" s="37" t="s">
        <v>102</v>
      </c>
      <c r="M7" s="37" t="s">
        <v>103</v>
      </c>
      <c r="N7" s="38" t="s">
        <v>104</v>
      </c>
      <c r="O7" s="38" t="s">
        <v>105</v>
      </c>
      <c r="P7" s="38">
        <v>2.73</v>
      </c>
      <c r="Q7" s="38">
        <v>100</v>
      </c>
      <c r="R7" s="38">
        <v>3780</v>
      </c>
      <c r="S7" s="38">
        <v>74250</v>
      </c>
      <c r="T7" s="38">
        <v>1026.9100000000001</v>
      </c>
      <c r="U7" s="38">
        <v>72.3</v>
      </c>
      <c r="V7" s="38">
        <v>2014</v>
      </c>
      <c r="W7" s="38">
        <v>1.01</v>
      </c>
      <c r="X7" s="38">
        <v>1994.06</v>
      </c>
      <c r="Y7" s="38">
        <v>64.209999999999994</v>
      </c>
      <c r="Z7" s="38">
        <v>59.15</v>
      </c>
      <c r="AA7" s="38">
        <v>56.75</v>
      </c>
      <c r="AB7" s="38">
        <v>100.08</v>
      </c>
      <c r="AC7" s="38">
        <v>99.41</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4123.17</v>
      </c>
      <c r="BG7" s="38">
        <v>4550.49</v>
      </c>
      <c r="BH7" s="38">
        <v>3467.83</v>
      </c>
      <c r="BI7" s="38">
        <v>0</v>
      </c>
      <c r="BJ7" s="38">
        <v>0</v>
      </c>
      <c r="BK7" s="38">
        <v>1741.94</v>
      </c>
      <c r="BL7" s="38">
        <v>1451.54</v>
      </c>
      <c r="BM7" s="38">
        <v>1700.42</v>
      </c>
      <c r="BN7" s="38">
        <v>1491.92</v>
      </c>
      <c r="BO7" s="38">
        <v>1756.26</v>
      </c>
      <c r="BP7" s="38">
        <v>973.2</v>
      </c>
      <c r="BQ7" s="38">
        <v>28.16</v>
      </c>
      <c r="BR7" s="38">
        <v>28.08</v>
      </c>
      <c r="BS7" s="38">
        <v>30.32</v>
      </c>
      <c r="BT7" s="38">
        <v>69.69</v>
      </c>
      <c r="BU7" s="38">
        <v>43.98</v>
      </c>
      <c r="BV7" s="38">
        <v>33.86</v>
      </c>
      <c r="BW7" s="38">
        <v>33.58</v>
      </c>
      <c r="BX7" s="38">
        <v>34.51</v>
      </c>
      <c r="BY7" s="38">
        <v>46.77</v>
      </c>
      <c r="BZ7" s="38">
        <v>45.78</v>
      </c>
      <c r="CA7" s="38">
        <v>45.14</v>
      </c>
      <c r="CB7" s="38">
        <v>603.19000000000005</v>
      </c>
      <c r="CC7" s="38">
        <v>608.47</v>
      </c>
      <c r="CD7" s="38">
        <v>579.78</v>
      </c>
      <c r="CE7" s="38">
        <v>251.78</v>
      </c>
      <c r="CF7" s="38">
        <v>393.5</v>
      </c>
      <c r="CG7" s="38">
        <v>510.15</v>
      </c>
      <c r="CH7" s="38">
        <v>514.39</v>
      </c>
      <c r="CI7" s="38">
        <v>476.11</v>
      </c>
      <c r="CJ7" s="38">
        <v>348.75</v>
      </c>
      <c r="CK7" s="38">
        <v>367.7</v>
      </c>
      <c r="CL7" s="38">
        <v>377.19</v>
      </c>
      <c r="CM7" s="38">
        <v>34.36</v>
      </c>
      <c r="CN7" s="38">
        <v>35.090000000000003</v>
      </c>
      <c r="CO7" s="38">
        <v>34.799999999999997</v>
      </c>
      <c r="CP7" s="38">
        <v>34.36</v>
      </c>
      <c r="CQ7" s="38">
        <v>33.92</v>
      </c>
      <c r="CR7" s="38">
        <v>29.86</v>
      </c>
      <c r="CS7" s="38">
        <v>29.28</v>
      </c>
      <c r="CT7" s="38">
        <v>29.4</v>
      </c>
      <c r="CU7" s="38">
        <v>29.8</v>
      </c>
      <c r="CV7" s="38">
        <v>29.43</v>
      </c>
      <c r="CW7" s="38">
        <v>33.69</v>
      </c>
      <c r="CX7" s="38">
        <v>54.31</v>
      </c>
      <c r="CY7" s="38">
        <v>55.8</v>
      </c>
      <c r="CZ7" s="38">
        <v>56.96</v>
      </c>
      <c r="DA7" s="38">
        <v>57.94</v>
      </c>
      <c r="DB7" s="38">
        <v>58.89</v>
      </c>
      <c r="DC7" s="38">
        <v>65.95</v>
      </c>
      <c r="DD7" s="38">
        <v>66.819999999999993</v>
      </c>
      <c r="DE7" s="38">
        <v>63.77</v>
      </c>
      <c r="DF7" s="38">
        <v>66.95</v>
      </c>
      <c r="DG7" s="38">
        <v>66.33</v>
      </c>
      <c r="DH7" s="38">
        <v>80.08</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1.1200000000000001</v>
      </c>
      <c r="EJ7" s="38">
        <v>0.31</v>
      </c>
      <c r="EK7" s="38">
        <v>0.1</v>
      </c>
      <c r="EL7" s="38">
        <v>0</v>
      </c>
      <c r="EM7" s="38">
        <v>0</v>
      </c>
      <c r="EN7" s="38">
        <v>0.26</v>
      </c>
      <c r="EO7" s="38">
        <v>0.04</v>
      </c>
    </row>
    <row r="8" spans="1:145"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2">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2">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US-G0274</dc:creator>
  <cp:lastModifiedBy>Windows ユーザー</cp:lastModifiedBy>
  <cp:lastPrinted>2020-02-07T03:57:26Z</cp:lastPrinted>
  <dcterms:created xsi:type="dcterms:W3CDTF">2020-02-07T03:57:45Z</dcterms:created>
  <dcterms:modified xsi:type="dcterms:W3CDTF">2020-02-07T03:57:45Z</dcterms:modified>
</cp:coreProperties>
</file>