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X:\02 生活排水係\01庶務\03生活排水雑件関係書\生活排水雑件関係書\R02\R2_庁内調査\R3.2.4_≪お願い・明日2-5〆≫公営企業経営比較分析について - WebMailer\回答\"/>
    </mc:Choice>
  </mc:AlternateContent>
  <xr:revisionPtr revIDLastSave="0" documentId="13_ncr:1_{37A2A10F-3055-48B9-979A-09B80380F1F5}" xr6:coauthVersionLast="36" xr6:coauthVersionMax="36" xr10:uidLastSave="{00000000-0000-0000-0000-000000000000}"/>
  <workbookProtection workbookAlgorithmName="SHA-512" workbookHashValue="zkxGXQReFohYJQ8wjgM3IzlmxUoXH60XN7PGUU/i+tnknZEZcZnUlk3Q7mfrBg9dOhEL/dKa4v4DdNAmmUID6w==" workbookSaltValue="Eli3z+PA5YKHZLsS+DlY2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<sst xmlns="http://schemas.openxmlformats.org/spreadsheetml/2006/main" count="236" uniqueCount="119">
  <si>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</si>
  <si>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</si>
  <si>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</si>
  <si>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</si>
  <si>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</si>
  <si>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</si>
  <si>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</si>
  <si>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</si>
  <si>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</si>
  <si>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</si>
  <si>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</si>
  <si>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</si>
  <si>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</si>
  <si>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</si>
  <si>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</si>
  <si>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</si>
  <si>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</si>
  <si>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</si>
  <si>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</si>
  <si>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</si>
  <si>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</si>
  <si>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</si>
  <si>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</si>
  <si>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</si>
  <si>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</si>
  <si>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</si>
  <si>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</si>
  <si>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</si>
  <si>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</si>
  <si>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</si>
  <si>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</si>
  <si>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</si>
  <si>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</si>
  <si>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</si>
  <si>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</si>
  <si>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</si>
  <si>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</si>
  <si>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</si>
  <si>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</si>
  <si>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</si>
  <si>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</si>
  <si>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</si>
  <si>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</si>
  <si>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</si>
  <si>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</si>
  <si>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</si>
  <si>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</si>
  <si>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</si>
  <si>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</si>
  <si>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</si>
  <si>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</si>
  <si>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</si>
  <si>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</si>
  <si>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</si>
  <si>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</si>
  <si>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</si>
  <si>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</si>
  <si>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</si>
  <si>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</si>
  <si>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</si>
  <si>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</si>
  <si>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</si>
  <si>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</si>
  <si>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</si>
  <si>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</si>
  <si>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</si>
  <si>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</si>
  <si>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</si>
  <si>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</si>
  <si>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</si>
  <si>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</si>
  <si>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</si>
  <si>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</si>
  <si>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</si>
  <si>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</si>
  <si>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</si>
  <si>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</si>
  <si>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</si>
  <si>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</si>
  <si>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</si>
  <si>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</si>
  <si>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</si>
  <si>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</si>
  <si>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</si>
  <si>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</si>
  <si>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</si>
  <si>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</si>
  <si>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</si>
  <si>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</si>
  <si>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</si>
  <si>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</si>
  <si>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</si>
  <si>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</si>
  <si>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</si>
  <si>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</si>
  <si>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</si>
  <si>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</si>
  <si>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</si>
  <si>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</si>
  <si>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</si>
  <si>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</si>
  <si>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</si>
  <si>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</si>
  <si>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</si>
  <si>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</si>
  <si>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</si>
  <si>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</si>
  <si>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</si>
  <si>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</si>
  <si>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</si>
  <si>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</si>
  <si>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</si>
  <si>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</si>
  <si>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</si>
  <si>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</si>
  <si>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</si>
  <si>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汚水処理原価は、類似団体より高い数値となっているため、接続率の向上を図る等有収水量の増加に努め、汚水処理原価の改善に努めてまいります。
　施設利用率は、類似団体より高い数値を維持しており、今後もさらに接続促進の普及啓発・周知活動を行い、施設利用率を高めていけるよう努めてまいります。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187" eb="188">
      <t>タカ</t>
    </rPh>
    <rPh sb="255" eb="256">
      <t>タカ</t>
    </rPh>
    <rPh sb="257" eb="259">
      <t>スウチ</t>
    </rPh>
    <phoneticPr fontId="4"/>
  </si>
  <si>
    <t>　平成30年度に国道田辺西バイパス工事に伴い管渠の一部を敷設替えしましたが、現在、大きな改修を要する施設の故障等は生じていません。令和元年度事業として、施設及び管路等の機能診断調査と機能保全計画（長期的な改修計画）の策定を行いました。今後老朽化により発生する改修経費も想定した計画的な老朽化対策に取り組んでまいります。</t>
    <rPh sb="1" eb="3">
      <t>ヘイセイ</t>
    </rPh>
    <rPh sb="5" eb="7">
      <t>ネンド</t>
    </rPh>
    <rPh sb="8" eb="10">
      <t>コクドウ</t>
    </rPh>
    <rPh sb="10" eb="12">
      <t>タナベ</t>
    </rPh>
    <rPh sb="12" eb="13">
      <t>ニシ</t>
    </rPh>
    <rPh sb="17" eb="19">
      <t>コウジ</t>
    </rPh>
    <rPh sb="20" eb="21">
      <t>トモナ</t>
    </rPh>
    <rPh sb="22" eb="24">
      <t>カンキョ</t>
    </rPh>
    <rPh sb="25" eb="27">
      <t>イチブ</t>
    </rPh>
    <rPh sb="28" eb="30">
      <t>フセツ</t>
    </rPh>
    <rPh sb="30" eb="31">
      <t>ガ</t>
    </rPh>
    <rPh sb="38" eb="40">
      <t>ゲンザイ</t>
    </rPh>
    <rPh sb="47" eb="48">
      <t>ヨウ</t>
    </rPh>
    <rPh sb="50" eb="52">
      <t>シセツ</t>
    </rPh>
    <rPh sb="53" eb="55">
      <t>コショウ</t>
    </rPh>
    <rPh sb="55" eb="56">
      <t>トウ</t>
    </rPh>
    <rPh sb="57" eb="58">
      <t>ショウ</t>
    </rPh>
    <rPh sb="65" eb="67">
      <t>レイワ</t>
    </rPh>
    <rPh sb="67" eb="68">
      <t>モト</t>
    </rPh>
    <rPh sb="91" eb="93">
      <t>キノウ</t>
    </rPh>
    <rPh sb="93" eb="95">
      <t>ホゼン</t>
    </rPh>
    <rPh sb="95" eb="97">
      <t>ケイカク</t>
    </rPh>
    <phoneticPr fontId="4"/>
  </si>
  <si>
    <t>　本市の漁業集落排水事業は、本市の芳養地域で行われている事業です。
　平成21年９月全域供用開始から平成29年度までは加入戸数も増加傾向で料金収入も徐々に増加してきている状況でありましたが、令和元年度は加入戸数及び料金収入も横ばいであったため、更なる接続促進の啓発及び周知活動に努めるとともに、令和元年度に行った機能診断調査・機能保全計画（長期的な改修計画）に基づき、計画的かつ効率的な施設の維持管理を行い、地域の生活環境の向上を図り、経営の安定化に努めてまいります。</t>
    <rPh sb="50" eb="52">
      <t>ヘイセイ</t>
    </rPh>
    <rPh sb="99" eb="100">
      <t>ド</t>
    </rPh>
    <rPh sb="101" eb="103">
      <t>カニュウ</t>
    </rPh>
    <rPh sb="103" eb="105">
      <t>コスウ</t>
    </rPh>
    <rPh sb="105" eb="106">
      <t>オヨ</t>
    </rPh>
    <rPh sb="107" eb="109">
      <t>リョウキン</t>
    </rPh>
    <rPh sb="109" eb="111">
      <t>シュウニュウ</t>
    </rPh>
    <rPh sb="112" eb="113">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</si>
</sst>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1.1200000000000001</c:v>
                </c:pt>
                <c:pt idx="4" formatCode="#,##0.00;&quot;△&quot;#,##0.00;&quot;-&quot;">
                  <c:v>0.28999999999999998</c:v>
                </c:pt>
              </c:numCache>
            </c:numRef>
          </c:val>
          <c:extLst>
            <c:ext xmlns:c16="http://schemas.microsoft.com/office/drawing/2014/chart" uri="{C3380CC4-5D6E-409C-BE32-E72D297353CC}">
              <c16:uniqueId val="{00000000-4806-4CE3-84BC-90BEB293E4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c:ext xmlns:c16="http://schemas.microsoft.com/office/drawing/2014/chart" uri="{C3380CC4-5D6E-409C-BE32-E72D297353CC}">
              <c16:uniqueId val="{00000001-4806-4CE3-84BC-90BEB293E4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35.090000000000003</c:v>
                </c:pt>
                <c:pt idx="1">
                  <c:v>34.799999999999997</c:v>
                </c:pt>
                <c:pt idx="2">
                  <c:v>34.36</c:v>
                </c:pt>
                <c:pt idx="3">
                  <c:v>33.92</c:v>
                </c:pt>
                <c:pt idx="4">
                  <c:v>33.92</c:v>
                </c:pt>
              </c:numCache>
            </c:numRef>
          </c:val>
          <c:extLst>
            <c:ext xmlns:c16="http://schemas.microsoft.com/office/drawing/2014/chart" uri="{C3380CC4-5D6E-409C-BE32-E72D297353CC}">
              <c16:uniqueId val="{00000000-2485-453F-9E2E-56F2EE68F2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c:ext xmlns:c16="http://schemas.microsoft.com/office/drawing/2014/chart" uri="{C3380CC4-5D6E-409C-BE32-E72D297353CC}">
              <c16:uniqueId val="{00000001-2485-453F-9E2E-56F2EE68F2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55.8</c:v>
                </c:pt>
                <c:pt idx="1">
                  <c:v>56.96</c:v>
                </c:pt>
                <c:pt idx="2">
                  <c:v>57.94</c:v>
                </c:pt>
                <c:pt idx="3">
                  <c:v>58.89</c:v>
                </c:pt>
                <c:pt idx="4">
                  <c:v>61.09</c:v>
                </c:pt>
              </c:numCache>
            </c:numRef>
          </c:val>
          <c:extLst>
            <c:ext xmlns:c16="http://schemas.microsoft.com/office/drawing/2014/chart" uri="{C3380CC4-5D6E-409C-BE32-E72D297353CC}">
              <c16:uniqueId val="{00000000-C9C0-4630-90F1-707969C50B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c:ext xmlns:c16="http://schemas.microsoft.com/office/drawing/2014/chart" uri="{C3380CC4-5D6E-409C-BE32-E72D297353CC}">
              <c16:uniqueId val="{00000001-C9C0-4630-90F1-707969C50B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59.15</c:v>
                </c:pt>
                <c:pt idx="1">
                  <c:v>56.75</c:v>
                </c:pt>
                <c:pt idx="2">
                  <c:v>100.08</c:v>
                </c:pt>
                <c:pt idx="3">
                  <c:v>99.41</c:v>
                </c:pt>
                <c:pt idx="4">
                  <c:v>100.65</c:v>
                </c:pt>
              </c:numCache>
            </c:numRef>
          </c:val>
          <c:extLst>
            <c:ext xmlns:c16="http://schemas.microsoft.com/office/drawing/2014/chart" uri="{C3380CC4-5D6E-409C-BE32-E72D297353CC}">
              <c16:uniqueId val="{00000000-E659-422E-A67F-2A5A827F36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59-422E-A67F-2A5A827F36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3-4502-A315-623D8DCB51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3-4502-A315-623D8DCB51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9B-4456-AD55-D4ADABE249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9B-4456-AD55-D4ADABE249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34-4D60-B692-B2377339CD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34-4D60-B692-B2377339CD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FA-4CF3-8D31-4D2B302576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FA-4CF3-8D31-4D2B302576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4550.49</c:v>
                </c:pt>
                <c:pt idx="1">
                  <c:v>3467.83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52-47F9-850C-4A0B1F5B56C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c:ext xmlns:c16="http://schemas.microsoft.com/office/drawing/2014/chart" uri="{C3380CC4-5D6E-409C-BE32-E72D297353CC}">
              <c16:uniqueId val="{00000001-2F52-47F9-850C-4A0B1F5B56C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28.08</c:v>
                </c:pt>
                <c:pt idx="1">
                  <c:v>30.32</c:v>
                </c:pt>
                <c:pt idx="2">
                  <c:v>69.69</c:v>
                </c:pt>
                <c:pt idx="3">
                  <c:v>43.98</c:v>
                </c:pt>
                <c:pt idx="4">
                  <c:v>51.63</c:v>
                </c:pt>
              </c:numCache>
            </c:numRef>
          </c:val>
          <c:extLst>
            <c:ext xmlns:c16="http://schemas.microsoft.com/office/drawing/2014/chart" uri="{C3380CC4-5D6E-409C-BE32-E72D297353CC}">
              <c16:uniqueId val="{00000000-5FBB-42AF-96EA-B7FD542558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c:ext xmlns:c16="http://schemas.microsoft.com/office/drawing/2014/chart" uri="{C3380CC4-5D6E-409C-BE32-E72D297353CC}">
              <c16:uniqueId val="{00000001-5FBB-42AF-96EA-B7FD542558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608.47</c:v>
                </c:pt>
                <c:pt idx="1">
                  <c:v>579.78</c:v>
                </c:pt>
                <c:pt idx="2">
                  <c:v>251.78</c:v>
                </c:pt>
                <c:pt idx="3">
                  <c:v>393.5</c:v>
                </c:pt>
                <c:pt idx="4">
                  <c:v>338.52</c:v>
                </c:pt>
              </c:numCache>
            </c:numRef>
          </c:val>
          <c:extLst>
            <c:ext xmlns:c16="http://schemas.microsoft.com/office/drawing/2014/chart" uri="{C3380CC4-5D6E-409C-BE32-E72D297353CC}">
              <c16:uniqueId val="{00000000-D538-4A6C-B5BB-8DB6EAC747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c:ext xmlns:c16="http://schemas.microsoft.com/office/drawing/2014/chart" uri="{C3380CC4-5D6E-409C-BE32-E72D297353CC}">
              <c16:uniqueId val="{00000001-D538-4A6C-B5BB-8DB6EAC747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田辺市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73072</v>
      </c>
      <c r="AM8" s="51"/>
      <c r="AN8" s="51"/>
      <c r="AO8" s="51"/>
      <c r="AP8" s="51"/>
      <c r="AQ8" s="51"/>
      <c r="AR8" s="51"/>
      <c r="AS8" s="51"/>
      <c r="AT8" s="46">
        <f>データ!T6</f>
        <v>1026.9100000000001</v>
      </c>
      <c r="AU8" s="46"/>
      <c r="AV8" s="46"/>
      <c r="AW8" s="46"/>
      <c r="AX8" s="46"/>
      <c r="AY8" s="46"/>
      <c r="AZ8" s="46"/>
      <c r="BA8" s="46"/>
      <c r="BB8" s="46">
        <f>データ!U6</f>
        <v>71.16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2.68</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1943</v>
      </c>
      <c r="AM10" s="51"/>
      <c r="AN10" s="51"/>
      <c r="AO10" s="51"/>
      <c r="AP10" s="51"/>
      <c r="AQ10" s="51"/>
      <c r="AR10" s="51"/>
      <c r="AS10" s="51"/>
      <c r="AT10" s="46">
        <f>データ!W6</f>
        <v>1.01</v>
      </c>
      <c r="AU10" s="46"/>
      <c r="AV10" s="46"/>
      <c r="AW10" s="46"/>
      <c r="AX10" s="46"/>
      <c r="AY10" s="46"/>
      <c r="AZ10" s="46"/>
      <c r="BA10" s="46"/>
      <c r="BB10" s="46">
        <f>データ!X6</f>
        <v>1923.76</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116</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117</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0"/>
      <c r="BM60" s="71"/>
      <c r="BN60" s="71"/>
      <c r="BO60" s="71"/>
      <c r="BP60" s="71"/>
      <c r="BQ60" s="71"/>
      <c r="BR60" s="71"/>
      <c r="BS60" s="71"/>
      <c r="BT60" s="71"/>
      <c r="BU60" s="71"/>
      <c r="BV60" s="71"/>
      <c r="BW60" s="71"/>
      <c r="BX60" s="71"/>
      <c r="BY60" s="71"/>
      <c r="BZ60" s="72"/>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118</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b6GFiSiCEjo9ySfYm4MwMe0fqjMYy5Aqz+RXMxvmABBOE5fuDTSE1OfqyNekMED/b3Sy00IPkkJYhrGrbMBjxw==" saltValue="AgqIGZ7BRXjzby1gCnFC4A=="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302066</v>
      </c>
      <c r="D6" s="33">
        <f t="shared" si="3"/>
        <v>47</v>
      </c>
      <c r="E6" s="33">
        <f t="shared" si="3"/>
        <v>17</v>
      </c>
      <c r="F6" s="33">
        <f t="shared" si="3"/>
        <v>6</v>
      </c>
      <c r="G6" s="33">
        <f t="shared" si="3"/>
        <v>0</v>
      </c>
      <c r="H6" s="33" t="str">
        <f t="shared" si="3"/>
        <v>和歌山県　田辺市</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2.68</v>
      </c>
      <c r="Q6" s="34">
        <f t="shared" si="3"/>
        <v>100</v>
      </c>
      <c r="R6" s="34">
        <f t="shared" si="3"/>
        <v>3850</v>
      </c>
      <c r="S6" s="34">
        <f t="shared" si="3"/>
        <v>73072</v>
      </c>
      <c r="T6" s="34">
        <f t="shared" si="3"/>
        <v>1026.9100000000001</v>
      </c>
      <c r="U6" s="34">
        <f t="shared" si="3"/>
        <v>71.16</v>
      </c>
      <c r="V6" s="34">
        <f t="shared" si="3"/>
        <v>1943</v>
      </c>
      <c r="W6" s="34">
        <f t="shared" si="3"/>
        <v>1.01</v>
      </c>
      <c r="X6" s="34">
        <f t="shared" si="3"/>
        <v>1923.76</v>
      </c>
      <c r="Y6" s="35">
        <f>IF(Y7="",NA(),Y7)</f>
        <v>59.15</v>
      </c>
      <c r="Z6" s="35">
        <f t="shared" ref="Z6:AH6" si="4">IF(Z7="",NA(),Z7)</f>
        <v>56.75</v>
      </c>
      <c r="AA6" s="35">
        <f t="shared" si="4"/>
        <v>100.08</v>
      </c>
      <c r="AB6" s="35">
        <f t="shared" si="4"/>
        <v>99.41</v>
      </c>
      <c r="AC6" s="35">
        <f t="shared" si="4"/>
        <v>100.65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4550.49</v>
      </c>
      <c r="BG6" s="35">
        <f t="shared" ref="BG6:BO6" si="7">IF(BG7="",NA(),BG7)</f>
        <v>3467.83</v>
      </c>
      <c r="BH6" s="34">
        <f t="shared" si="7"/>
        <v>0</v>
      </c>
      <c r="BI6" s="34">
        <f t="shared" si="7"/>
        <v>0</v>
      </c>
      <c r="BJ6" s="34">
        <f t="shared" si="7"/>
        <v>0</v>
      </c>
      <c r="BK6" s="35">
        <f t="shared" si="7"/>
        <v>1451.54</v>
      </c>
      <c r="BL6" s="35">
        <f t="shared" si="7"/>
        <v>1700.42</v>
      </c>
      <c r="BM6" s="35">
        <f t="shared" si="7"/>
        <v>1491.92</v>
      </c>
      <c r="BN6" s="35">
        <f t="shared" si="7"/>
        <v>1756.26</v>
      </c>
      <c r="BO6" s="35">
        <f t="shared" si="7"/>
        <v>1864.29</v>
      </c>
      <c r="BP6" s="34" t="str">
        <f>IF(BP7="","",IF(BP7="-","【-】","【"&amp;SUBSTITUTE(TEXT(BP7,"#,##0.00"),"-","△")&amp;"】"))</f>
        <v>【953.26】</v>
      </c>
      <c r="BQ6" s="35">
        <f>IF(BQ7="",NA(),BQ7)</f>
        <v>28.08</v>
      </c>
      <c r="BR6" s="35">
        <f t="shared" ref="BR6:BZ6" si="8">IF(BR7="",NA(),BR7)</f>
        <v>30.32</v>
      </c>
      <c r="BS6" s="35">
        <f t="shared" si="8"/>
        <v>69.69</v>
      </c>
      <c r="BT6" s="35">
        <f t="shared" si="8"/>
        <v>43.98</v>
      </c>
      <c r="BU6" s="35">
        <f t="shared" si="8"/>
        <v>51.63</v>
      </c>
      <c r="BV6" s="35">
        <f t="shared" si="8"/>
        <v>33.58</v>
      </c>
      <c r="BW6" s="35">
        <f t="shared" si="8"/>
        <v>34.51</v>
      </c>
      <c r="BX6" s="35">
        <f t="shared" si="8"/>
        <v>46.77</v>
      </c>
      <c r="BY6" s="35">
        <f t="shared" si="8"/>
        <v>45.78</v>
      </c>
      <c r="BZ6" s="35">
        <f t="shared" si="8"/>
        <v>51.32</v>
      </c>
      <c r="CA6" s="34" t="str">
        <f>IF(CA7="","",IF(CA7="-","【-】","【"&amp;SUBSTITUTE(TEXT(CA7,"#,##0.00"),"-","△")&amp;"】"))</f>
        <v>【45.31】</v>
      </c>
      <c r="CB6" s="35">
        <f>IF(CB7="",NA(),CB7)</f>
        <v>608.47</v>
      </c>
      <c r="CC6" s="35">
        <f t="shared" ref="CC6:CK6" si="9">IF(CC7="",NA(),CC7)</f>
        <v>579.78</v>
      </c>
      <c r="CD6" s="35">
        <f t="shared" si="9"/>
        <v>251.78</v>
      </c>
      <c r="CE6" s="35">
        <f t="shared" si="9"/>
        <v>393.5</v>
      </c>
      <c r="CF6" s="35">
        <f t="shared" si="9"/>
        <v>338.52</v>
      </c>
      <c r="CG6" s="35">
        <f t="shared" si="9"/>
        <v>514.39</v>
      </c>
      <c r="CH6" s="35">
        <f t="shared" si="9"/>
        <v>476.11</v>
      </c>
      <c r="CI6" s="35">
        <f t="shared" si="9"/>
        <v>348.75</v>
      </c>
      <c r="CJ6" s="35">
        <f t="shared" si="9"/>
        <v>367.7</v>
      </c>
      <c r="CK6" s="35">
        <f t="shared" si="9"/>
        <v>329.91</v>
      </c>
      <c r="CL6" s="34" t="str">
        <f>IF(CL7="","",IF(CL7="-","【-】","【"&amp;SUBSTITUTE(TEXT(CL7,"#,##0.00"),"-","△")&amp;"】"))</f>
        <v>【379.91】</v>
      </c>
      <c r="CM6" s="35">
        <f>IF(CM7="",NA(),CM7)</f>
        <v>35.090000000000003</v>
      </c>
      <c r="CN6" s="35">
        <f t="shared" ref="CN6:CV6" si="10">IF(CN7="",NA(),CN7)</f>
        <v>34.799999999999997</v>
      </c>
      <c r="CO6" s="35">
        <f t="shared" si="10"/>
        <v>34.36</v>
      </c>
      <c r="CP6" s="35">
        <f t="shared" si="10"/>
        <v>33.92</v>
      </c>
      <c r="CQ6" s="35">
        <f t="shared" si="10"/>
        <v>33.92</v>
      </c>
      <c r="CR6" s="35">
        <f t="shared" si="10"/>
        <v>29.28</v>
      </c>
      <c r="CS6" s="35">
        <f t="shared" si="10"/>
        <v>29.4</v>
      </c>
      <c r="CT6" s="35">
        <f t="shared" si="10"/>
        <v>29.8</v>
      </c>
      <c r="CU6" s="35">
        <f t="shared" si="10"/>
        <v>29.43</v>
      </c>
      <c r="CV6" s="35">
        <f t="shared" si="10"/>
        <v>26.7</v>
      </c>
      <c r="CW6" s="34" t="str">
        <f>IF(CW7="","",IF(CW7="-","【-】","【"&amp;SUBSTITUTE(TEXT(CW7,"#,##0.00"),"-","△")&amp;"】"))</f>
        <v>【33.67】</v>
      </c>
      <c r="CX6" s="35">
        <f>IF(CX7="",NA(),CX7)</f>
        <v>55.8</v>
      </c>
      <c r="CY6" s="35">
        <f t="shared" ref="CY6:DG6" si="11">IF(CY7="",NA(),CY7)</f>
        <v>56.96</v>
      </c>
      <c r="CZ6" s="35">
        <f t="shared" si="11"/>
        <v>57.94</v>
      </c>
      <c r="DA6" s="35">
        <f t="shared" si="11"/>
        <v>58.89</v>
      </c>
      <c r="DB6" s="35">
        <f t="shared" si="11"/>
        <v>61.09</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1.1200000000000001</v>
      </c>
      <c r="EI6" s="35">
        <f t="shared" si="14"/>
        <v>0.28999999999999998</v>
      </c>
      <c r="EJ6" s="35">
        <f t="shared" si="14"/>
        <v>0.1</v>
      </c>
      <c r="EK6" s="34">
        <f t="shared" si="14"/>
        <v>0</v>
      </c>
      <c r="EL6" s="34">
        <f t="shared" si="14"/>
        <v>0</v>
      </c>
      <c r="EM6" s="35">
        <f t="shared" si="14"/>
        <v>0.26</v>
      </c>
      <c r="EN6" s="35">
        <f t="shared" si="14"/>
        <v>0.04</v>
      </c>
      <c r="EO6" s="34" t="str">
        <f>IF(EO7="","",IF(EO7="-","【-】","【"&amp;SUBSTITUTE(TEXT(EO7,"#,##0.00"),"-","△")&amp;"】"))</f>
        <v>【0.01】</v>
      </c>
    </row>
    <row r="7" spans="1:145" s="36" customFormat="1" x14ac:dyDescent="0.15">
      <c r="A7" s="28"/>
      <c r="B7" s="37">
        <v>2019</v>
      </c>
      <c r="C7" s="37">
        <v>302066</v>
      </c>
      <c r="D7" s="37">
        <v>47</v>
      </c>
      <c r="E7" s="37">
        <v>17</v>
      </c>
      <c r="F7" s="37">
        <v>6</v>
      </c>
      <c r="G7" s="37">
        <v>0</v>
      </c>
      <c r="H7" s="37" t="s">
        <v>98</v>
      </c>
      <c r="I7" s="37" t="s">
        <v>99</v>
      </c>
      <c r="J7" s="37" t="s">
        <v>100</v>
      </c>
      <c r="K7" s="37" t="s">
        <v>101</v>
      </c>
      <c r="L7" s="37" t="s">
        <v>102</v>
      </c>
      <c r="M7" s="37" t="s">
        <v>103</v>
      </c>
      <c r="N7" s="38" t="s">
        <v>104</v>
      </c>
      <c r="O7" s="38" t="s">
        <v>105</v>
      </c>
      <c r="P7" s="38">
        <v>2.68</v>
      </c>
      <c r="Q7" s="38">
        <v>100</v>
      </c>
      <c r="R7" s="38">
        <v>3850</v>
      </c>
      <c r="S7" s="38">
        <v>73072</v>
      </c>
      <c r="T7" s="38">
        <v>1026.9100000000001</v>
      </c>
      <c r="U7" s="38">
        <v>71.16</v>
      </c>
      <c r="V7" s="38">
        <v>1943</v>
      </c>
      <c r="W7" s="38">
        <v>1.01</v>
      </c>
      <c r="X7" s="38">
        <v>1923.76</v>
      </c>
      <c r="Y7" s="38">
        <v>59.15</v>
      </c>
      <c r="Z7" s="38">
        <v>56.75</v>
      </c>
      <c r="AA7" s="38">
        <v>100.08</v>
      </c>
      <c r="AB7" s="38">
        <v>99.41</v>
      </c>
      <c r="AC7" s="38">
        <v>100.65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4550.49</v>
      </c>
      <c r="BG7" s="38">
        <v>3467.83</v>
      </c>
      <c r="BH7" s="38">
        <v>0</v>
      </c>
      <c r="BI7" s="38">
        <v>0</v>
      </c>
      <c r="BJ7" s="38">
        <v>0</v>
      </c>
      <c r="BK7" s="38">
        <v>1451.54</v>
      </c>
      <c r="BL7" s="38">
        <v>1700.42</v>
      </c>
      <c r="BM7" s="38">
        <v>1491.92</v>
      </c>
      <c r="BN7" s="38">
        <v>1756.26</v>
      </c>
      <c r="BO7" s="38">
        <v>1864.29</v>
      </c>
      <c r="BP7" s="38">
        <v>953.26</v>
      </c>
      <c r="BQ7" s="38">
        <v>28.08</v>
      </c>
      <c r="BR7" s="38">
        <v>30.32</v>
      </c>
      <c r="BS7" s="38">
        <v>69.69</v>
      </c>
      <c r="BT7" s="38">
        <v>43.98</v>
      </c>
      <c r="BU7" s="38">
        <v>51.63</v>
      </c>
      <c r="BV7" s="38">
        <v>33.58</v>
      </c>
      <c r="BW7" s="38">
        <v>34.51</v>
      </c>
      <c r="BX7" s="38">
        <v>46.77</v>
      </c>
      <c r="BY7" s="38">
        <v>45.78</v>
      </c>
      <c r="BZ7" s="38">
        <v>51.32</v>
      </c>
      <c r="CA7" s="38">
        <v>45.31</v>
      </c>
      <c r="CB7" s="38">
        <v>608.47</v>
      </c>
      <c r="CC7" s="38">
        <v>579.78</v>
      </c>
      <c r="CD7" s="38">
        <v>251.78</v>
      </c>
      <c r="CE7" s="38">
        <v>393.5</v>
      </c>
      <c r="CF7" s="38">
        <v>338.52</v>
      </c>
      <c r="CG7" s="38">
        <v>514.39</v>
      </c>
      <c r="CH7" s="38">
        <v>476.11</v>
      </c>
      <c r="CI7" s="38">
        <v>348.75</v>
      </c>
      <c r="CJ7" s="38">
        <v>367.7</v>
      </c>
      <c r="CK7" s="38">
        <v>329.91</v>
      </c>
      <c r="CL7" s="38">
        <v>379.91</v>
      </c>
      <c r="CM7" s="38">
        <v>35.090000000000003</v>
      </c>
      <c r="CN7" s="38">
        <v>34.799999999999997</v>
      </c>
      <c r="CO7" s="38">
        <v>34.36</v>
      </c>
      <c r="CP7" s="38">
        <v>33.92</v>
      </c>
      <c r="CQ7" s="38">
        <v>33.92</v>
      </c>
      <c r="CR7" s="38">
        <v>29.28</v>
      </c>
      <c r="CS7" s="38">
        <v>29.4</v>
      </c>
      <c r="CT7" s="38">
        <v>29.8</v>
      </c>
      <c r="CU7" s="38">
        <v>29.43</v>
      </c>
      <c r="CV7" s="38">
        <v>26.7</v>
      </c>
      <c r="CW7" s="38">
        <v>33.67</v>
      </c>
      <c r="CX7" s="38">
        <v>55.8</v>
      </c>
      <c r="CY7" s="38">
        <v>56.96</v>
      </c>
      <c r="CZ7" s="38">
        <v>57.94</v>
      </c>
      <c r="DA7" s="38">
        <v>58.89</v>
      </c>
      <c r="DB7" s="38">
        <v>61.09</v>
      </c>
      <c r="DC7" s="38">
        <v>66.819999999999993</v>
      </c>
      <c r="DD7" s="38">
        <v>63.77</v>
      </c>
      <c r="DE7" s="38">
        <v>66.95</v>
      </c>
      <c r="DF7" s="38">
        <v>66.33</v>
      </c>
      <c r="DG7" s="38">
        <v>66.459999999999994</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1.1200000000000001</v>
      </c>
      <c r="EI7" s="38">
        <v>0.28999999999999998</v>
      </c>
      <c r="EJ7" s="38">
        <v>0.1</v>
      </c>
      <c r="EK7" s="38">
        <v>0</v>
      </c>
      <c r="EL7" s="38">
        <v>0</v>
      </c>
      <c r="EM7" s="38">
        <v>0.26</v>
      </c>
      <c r="EN7" s="38">
        <v>0.04</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cp:lastPrinted>2021-02-04T07:31:23Z</cp:lastPrinted>
  <dcterms:modified xsi:type="dcterms:W3CDTF">2021-02-04T07:31:29Z</dcterms:modified>
</cp:coreProperties>
</file>