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60600環境課\02_生活排水係\01庶務\03生活排水雑件\生活排水雑件\R3\R3_庁内調査\R3.12.26_【【R4.2.4〆切】公営企業に係る経営比較分析表の分析等について（依頼）】 NO.172408\回答\"/>
    </mc:Choice>
  </mc:AlternateContent>
  <workbookProtection workbookAlgorithmName="SHA-512" workbookHashValue="cLGLOrowwWCcG3MLzVWBKBNHnzvzGhLd9G3/wE8bpvB1zkFCP6d08wLs5U4L1ZBN+s2Rze/3X6YxilaZIdtq0A==" workbookSaltValue="Uat6wSel9W9dKK21zjG05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<sst xmlns="http://schemas.openxmlformats.org/spreadsheetml/2006/main" count="236" uniqueCount="118">
  <si>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</si>
  <si>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</si>
  <si>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</si>
  <si>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</si>
  <si>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</si>
  <si>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</si>
  <si>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</si>
  <si>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</si>
  <si>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</si>
  <si>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</si>
  <si>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</si>
  <si>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</si>
  <si>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</si>
  <si>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</si>
  <si>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</si>
  <si>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</si>
  <si>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</si>
  <si>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</si>
  <si>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</si>
  <si>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</si>
  <si>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</si>
  <si>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</si>
  <si>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</si>
  <si>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</si>
  <si>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</si>
  <si>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</si>
  <si>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</si>
  <si>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</si>
  <si>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</si>
  <si>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</si>
  <si>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</si>
  <si>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</si>
  <si>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</si>
  <si>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</si>
  <si>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</si>
  <si>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</si>
  <si>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</si>
  <si>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</si>
  <si>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</si>
  <si>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</si>
  <si>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</si>
  <si>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</si>
  <si>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</si>
  <si>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</si>
  <si>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</si>
  <si>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</si>
  <si>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</si>
  <si>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</si>
  <si>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</si>
  <si>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</si>
  <si>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</si>
  <si>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</si>
  <si>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</si>
  <si>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</si>
  <si>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</si>
  <si>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</si>
  <si>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</si>
  <si>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</si>
  <si>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</si>
  <si>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</si>
  <si>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</si>
  <si>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</si>
  <si>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</si>
  <si>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</si>
  <si>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</si>
  <si>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</si>
  <si>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</si>
  <si>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</si>
  <si>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</si>
  <si>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</si>
  <si>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</si>
  <si>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</si>
  <si>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</si>
  <si>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</si>
  <si>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</si>
  <si>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</si>
  <si>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</si>
  <si>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</si>
  <si>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</si>
  <si>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</si>
  <si>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</si>
  <si>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</si>
  <si>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</si>
  <si>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</si>
  <si>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</si>
  <si>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</si>
  <si>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</si>
  <si>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</si>
  <si>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</si>
  <si>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</si>
  <si>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</si>
  <si>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</si>
  <si>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</si>
  <si>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</si>
  <si>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</si>
  <si>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</si>
  <si>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</si>
  <si>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</si>
  <si>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</si>
  <si>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</si>
  <si>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</si>
  <si>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</si>
  <si>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</si>
  <si>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</si>
  <si>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</si>
  <si>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</si>
  <si>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</si>
  <si>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</si>
  <si>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</si>
  <si>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</si>
  <si>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</si>
  <si>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</si>
  <si>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</si>
  <si>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</si>
  <si>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</si>
  <si>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30年度に国道田辺西バイパス工事に伴い管渠の一部を敷設替えしましたが、現在、大きな改修を要する施設の故障等は生じていません。令和元年度事業として、施設及び管路等の機能診断調査と機能保全計画（長期的な改修計画）の策定を行いました。今後老朽化により発生する改修経費も想定した計画的な老朽化対策に取り組んでまいります。</t>
    <rPh sb="1" eb="3">
      <t>ヘイセイ</t>
    </rPh>
    <rPh sb="5" eb="7">
      <t>ネンド</t>
    </rPh>
    <rPh sb="8" eb="10">
      <t>コクドウ</t>
    </rPh>
    <rPh sb="10" eb="12">
      <t>タナベ</t>
    </rPh>
    <rPh sb="12" eb="13">
      <t>ニシ</t>
    </rPh>
    <rPh sb="17" eb="19">
      <t>コウジ</t>
    </rPh>
    <rPh sb="20" eb="21">
      <t>トモナ</t>
    </rPh>
    <rPh sb="22" eb="24">
      <t>カンキョ</t>
    </rPh>
    <rPh sb="25" eb="27">
      <t>イチブ</t>
    </rPh>
    <rPh sb="28" eb="30">
      <t>フセツ</t>
    </rPh>
    <rPh sb="30" eb="31">
      <t>ガ</t>
    </rPh>
    <rPh sb="38" eb="40">
      <t>ゲンザイ</t>
    </rPh>
    <rPh sb="47" eb="48">
      <t>ヨウ</t>
    </rPh>
    <rPh sb="50" eb="52">
      <t>シセツ</t>
    </rPh>
    <rPh sb="53" eb="55">
      <t>コショウ</t>
    </rPh>
    <rPh sb="55" eb="56">
      <t>トウ</t>
    </rPh>
    <rPh sb="57" eb="58">
      <t>ショウ</t>
    </rPh>
    <rPh sb="65" eb="67">
      <t>レイワ</t>
    </rPh>
    <rPh sb="67" eb="68">
      <t>モト</t>
    </rPh>
    <rPh sb="91" eb="93">
      <t>キノウ</t>
    </rPh>
    <rPh sb="93" eb="95">
      <t>ホゼン</t>
    </rPh>
    <rPh sb="95" eb="97">
      <t>ケイカク</t>
    </rPh>
    <phoneticPr fontId="4"/>
  </si>
  <si>
    <r>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汚水処理原価は、類似団体より低</t>
    </r>
    <r>
      <rPr>
        <sz val="11"/>
        <rFont val="ＭＳ ゴシック"/>
        <family val="3"/>
        <charset val="128"/>
      </rPr>
      <t>い数値となっている</t>
    </r>
    <r>
      <rPr>
        <sz val="11"/>
        <color theme="1"/>
        <rFont val="ＭＳ ゴシック"/>
        <family val="3"/>
        <charset val="128"/>
      </rPr>
      <t>ため、接続率の向上を図る等有収水量の増加に努め、汚水処理原価の改善に努めてまいります。
　施設利用率は、類似団体より高い数値を維持しており、今後もさらに接続促進の普及啓発・周知活動を行い、施設利用率を高めていけるよう努めてまいります。
　水洗化率は、類似団体平均値より低い状況となっており、使用料収入の増加を図るためにも水洗化率向上の取り組みに努めてまいります。</t>
    </r>
    <rPh sb="187" eb="188">
      <t>ヒク</t>
    </rPh>
    <rPh sb="255" eb="256">
      <t>タカ</t>
    </rPh>
    <rPh sb="257" eb="259">
      <t>スウチ</t>
    </rPh>
    <phoneticPr fontId="4"/>
  </si>
  <si>
    <t>　本市の漁業集落排水事業は、本市の芳養地域で行われている事業です。
　平成21年９月全域供用開始から平成29年度までは加入戸数も増加傾向で料金収入も徐々に増加してきている状況でありましたが、令和２年度は加入戸数及び料金収入も横ばいであったため、更なる接続促進の啓発及び周知活動に努めるとともに、令和元年度に行った機能診断調査・機能保全計画（長期的な改修計画）に基づき、計画的かつ効率的な施設の維持管理を行い、地域の生活環境の向上を図り、経営の安定化に努めてまいります。</t>
    <rPh sb="50" eb="52">
      <t>ヘイセイ</t>
    </rPh>
    <rPh sb="99" eb="100">
      <t>ド</t>
    </rPh>
    <rPh sb="101" eb="103">
      <t>カニュウ</t>
    </rPh>
    <rPh sb="103" eb="105">
      <t>コスウ</t>
    </rPh>
    <rPh sb="105" eb="106">
      <t>オヨ</t>
    </rPh>
    <rPh sb="107" eb="109">
      <t>リョウキン</t>
    </rPh>
    <rPh sb="109" eb="111">
      <t>シュウニュウ</t>
    </rPh>
    <rPh sb="112" eb="113">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</si>
</sst>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1.1200000000000001</c:v>
                </c:pt>
                <c:pt idx="3" formatCode="#,##0.00;&quot;△&quot;#,##0.00;&quot;-&quot;">
                  <c:v>0.28999999999999998</c:v>
                </c:pt>
                <c:pt idx="4">
                  <c:v>0</c:v>
                </c:pt>
              </c:numCache>
            </c:numRef>
          </c:val>
          <c:extLst>
            <c:ext xmlns:c16="http://schemas.microsoft.com/office/drawing/2014/chart" uri="{C3380CC4-5D6E-409C-BE32-E72D297353CC}">
              <c16:uniqueId val="{00000000-CA5D-4325-9F29-5F2B6D0520D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0.26</c:v>
                </c:pt>
                <c:pt idx="3" formatCode="#,##0.00;&quot;△&quot;#,##0.00;&quot;-&quot;">
                  <c:v>0.04</c:v>
                </c:pt>
                <c:pt idx="4">
                  <c:v>0</c:v>
                </c:pt>
              </c:numCache>
            </c:numRef>
          </c:val>
          <c:smooth val="0"/>
          <c:extLst>
            <c:ext xmlns:c16="http://schemas.microsoft.com/office/drawing/2014/chart" uri="{C3380CC4-5D6E-409C-BE32-E72D297353CC}">
              <c16:uniqueId val="{00000001-CA5D-4325-9F29-5F2B6D0520D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34.799999999999997</c:v>
                </c:pt>
                <c:pt idx="1">
                  <c:v>34.36</c:v>
                </c:pt>
                <c:pt idx="2">
                  <c:v>33.92</c:v>
                </c:pt>
                <c:pt idx="3">
                  <c:v>33.92</c:v>
                </c:pt>
                <c:pt idx="4">
                  <c:v>32.75</c:v>
                </c:pt>
              </c:numCache>
            </c:numRef>
          </c:val>
          <c:extLst>
            <c:ext xmlns:c16="http://schemas.microsoft.com/office/drawing/2014/chart" uri="{C3380CC4-5D6E-409C-BE32-E72D297353CC}">
              <c16:uniqueId val="{00000000-26FE-4A40-831D-B3434B5E47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29.8</c:v>
                </c:pt>
                <c:pt idx="2">
                  <c:v>29.43</c:v>
                </c:pt>
                <c:pt idx="3">
                  <c:v>26.7</c:v>
                </c:pt>
                <c:pt idx="4">
                  <c:v>29.12</c:v>
                </c:pt>
              </c:numCache>
            </c:numRef>
          </c:val>
          <c:smooth val="0"/>
          <c:extLst>
            <c:ext xmlns:c16="http://schemas.microsoft.com/office/drawing/2014/chart" uri="{C3380CC4-5D6E-409C-BE32-E72D297353CC}">
              <c16:uniqueId val="{00000001-26FE-4A40-831D-B3434B5E47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56.96</c:v>
                </c:pt>
                <c:pt idx="1">
                  <c:v>57.94</c:v>
                </c:pt>
                <c:pt idx="2">
                  <c:v>58.89</c:v>
                </c:pt>
                <c:pt idx="3">
                  <c:v>61.09</c:v>
                </c:pt>
                <c:pt idx="4">
                  <c:v>60.97</c:v>
                </c:pt>
              </c:numCache>
            </c:numRef>
          </c:val>
          <c:extLst>
            <c:ext xmlns:c16="http://schemas.microsoft.com/office/drawing/2014/chart" uri="{C3380CC4-5D6E-409C-BE32-E72D297353CC}">
              <c16:uniqueId val="{00000000-E376-4374-A2D0-9806954F43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66.95</c:v>
                </c:pt>
                <c:pt idx="2">
                  <c:v>66.33</c:v>
                </c:pt>
                <c:pt idx="3">
                  <c:v>66.459999999999994</c:v>
                </c:pt>
                <c:pt idx="4">
                  <c:v>64.42</c:v>
                </c:pt>
              </c:numCache>
            </c:numRef>
          </c:val>
          <c:smooth val="0"/>
          <c:extLst>
            <c:ext xmlns:c16="http://schemas.microsoft.com/office/drawing/2014/chart" uri="{C3380CC4-5D6E-409C-BE32-E72D297353CC}">
              <c16:uniqueId val="{00000001-E376-4374-A2D0-9806954F43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56.75</c:v>
                </c:pt>
                <c:pt idx="1">
                  <c:v>100.08</c:v>
                </c:pt>
                <c:pt idx="2">
                  <c:v>99.41</c:v>
                </c:pt>
                <c:pt idx="3">
                  <c:v>100.65</c:v>
                </c:pt>
                <c:pt idx="4">
                  <c:v>100</c:v>
                </c:pt>
              </c:numCache>
            </c:numRef>
          </c:val>
          <c:extLst>
            <c:ext xmlns:c16="http://schemas.microsoft.com/office/drawing/2014/chart" uri="{C3380CC4-5D6E-409C-BE32-E72D297353CC}">
              <c16:uniqueId val="{00000000-9EF1-4E07-A21D-847473D2A8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F1-4E07-A21D-847473D2A8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42-4A19-A9DA-3CCC3E221F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42-4A19-A9DA-3CCC3E221F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17-4B12-8D0F-44A79A28FD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17-4B12-8D0F-44A79A28FD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73-4764-BC92-E350DCAB16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73-4764-BC92-E350DCAB16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16-4A7E-9E97-1F2B0A10C33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16-4A7E-9E97-1F2B0A10C33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3467.83</c:v>
                </c:pt>
                <c:pt idx="1">
                  <c:v>0</c:v>
                </c:pt>
                <c:pt idx="2">
                  <c:v>0</c:v>
                </c:pt>
                <c:pt idx="3">
                  <c:v>0</c:v>
                </c:pt>
                <c:pt idx="4">
                  <c:v>0</c:v>
                </c:pt>
              </c:numCache>
            </c:numRef>
          </c:val>
          <c:extLst>
            <c:ext xmlns:c16="http://schemas.microsoft.com/office/drawing/2014/chart" uri="{C3380CC4-5D6E-409C-BE32-E72D297353CC}">
              <c16:uniqueId val="{00000000-1835-46FC-BA0D-EC2A571FEE8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1491.92</c:v>
                </c:pt>
                <c:pt idx="2">
                  <c:v>1756.26</c:v>
                </c:pt>
                <c:pt idx="3">
                  <c:v>1864.29</c:v>
                </c:pt>
                <c:pt idx="4">
                  <c:v>1867.86</c:v>
                </c:pt>
              </c:numCache>
            </c:numRef>
          </c:val>
          <c:smooth val="0"/>
          <c:extLst>
            <c:ext xmlns:c16="http://schemas.microsoft.com/office/drawing/2014/chart" uri="{C3380CC4-5D6E-409C-BE32-E72D297353CC}">
              <c16:uniqueId val="{00000001-1835-46FC-BA0D-EC2A571FEE8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30.32</c:v>
                </c:pt>
                <c:pt idx="1">
                  <c:v>69.69</c:v>
                </c:pt>
                <c:pt idx="2">
                  <c:v>43.98</c:v>
                </c:pt>
                <c:pt idx="3">
                  <c:v>51.63</c:v>
                </c:pt>
                <c:pt idx="4">
                  <c:v>70.819999999999993</c:v>
                </c:pt>
              </c:numCache>
            </c:numRef>
          </c:val>
          <c:extLst>
            <c:ext xmlns:c16="http://schemas.microsoft.com/office/drawing/2014/chart" uri="{C3380CC4-5D6E-409C-BE32-E72D297353CC}">
              <c16:uniqueId val="{00000000-BED4-482A-9B83-C0908AA708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46.77</c:v>
                </c:pt>
                <c:pt idx="2">
                  <c:v>45.78</c:v>
                </c:pt>
                <c:pt idx="3">
                  <c:v>51.32</c:v>
                </c:pt>
                <c:pt idx="4">
                  <c:v>46.93</c:v>
                </c:pt>
              </c:numCache>
            </c:numRef>
          </c:val>
          <c:smooth val="0"/>
          <c:extLst>
            <c:ext xmlns:c16="http://schemas.microsoft.com/office/drawing/2014/chart" uri="{C3380CC4-5D6E-409C-BE32-E72D297353CC}">
              <c16:uniqueId val="{00000001-BED4-482A-9B83-C0908AA708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579.78</c:v>
                </c:pt>
                <c:pt idx="1">
                  <c:v>251.78</c:v>
                </c:pt>
                <c:pt idx="2">
                  <c:v>393.5</c:v>
                </c:pt>
                <c:pt idx="3">
                  <c:v>338.52</c:v>
                </c:pt>
                <c:pt idx="4">
                  <c:v>261.27</c:v>
                </c:pt>
              </c:numCache>
            </c:numRef>
          </c:val>
          <c:extLst>
            <c:ext xmlns:c16="http://schemas.microsoft.com/office/drawing/2014/chart" uri="{C3380CC4-5D6E-409C-BE32-E72D297353CC}">
              <c16:uniqueId val="{00000000-34B7-4966-9CA6-6EBFF622CC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348.75</c:v>
                </c:pt>
                <c:pt idx="2">
                  <c:v>367.7</c:v>
                </c:pt>
                <c:pt idx="3">
                  <c:v>329.91</c:v>
                </c:pt>
                <c:pt idx="4">
                  <c:v>346.96</c:v>
                </c:pt>
              </c:numCache>
            </c:numRef>
          </c:val>
          <c:smooth val="0"/>
          <c:extLst>
            <c:ext xmlns:c16="http://schemas.microsoft.com/office/drawing/2014/chart" uri="{C3380CC4-5D6E-409C-BE32-E72D297353CC}">
              <c16:uniqueId val="{00000001-34B7-4966-9CA6-6EBFF622CC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田辺市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tr">
        <f>データ!$M$6</f>
        <v>非設置</v>
      </c>
      <c r="AE8" s="73"/>
      <c r="AF8" s="73"/>
      <c r="AG8" s="73"/>
      <c r="AH8" s="73"/>
      <c r="AI8" s="73"/>
      <c r="AJ8" s="73"/>
      <c r="AK8" s="3"/>
      <c r="AL8" s="69">
        <f>データ!S6</f>
        <v>71947</v>
      </c>
      <c r="AM8" s="69"/>
      <c r="AN8" s="69"/>
      <c r="AO8" s="69"/>
      <c r="AP8" s="69"/>
      <c r="AQ8" s="69"/>
      <c r="AR8" s="69"/>
      <c r="AS8" s="69"/>
      <c r="AT8" s="68">
        <f>データ!T6</f>
        <v>1026.9100000000001</v>
      </c>
      <c r="AU8" s="68"/>
      <c r="AV8" s="68"/>
      <c r="AW8" s="68"/>
      <c r="AX8" s="68"/>
      <c r="AY8" s="68"/>
      <c r="AZ8" s="68"/>
      <c r="BA8" s="68"/>
      <c r="BB8" s="68">
        <f>データ!U6</f>
        <v>70.06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2.68</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1919</v>
      </c>
      <c r="AM10" s="69"/>
      <c r="AN10" s="69"/>
      <c r="AO10" s="69"/>
      <c r="AP10" s="69"/>
      <c r="AQ10" s="69"/>
      <c r="AR10" s="69"/>
      <c r="AS10" s="69"/>
      <c r="AT10" s="68">
        <f>データ!W6</f>
        <v>1.01</v>
      </c>
      <c r="AU10" s="68"/>
      <c r="AV10" s="68"/>
      <c r="AW10" s="68"/>
      <c r="AX10" s="68"/>
      <c r="AY10" s="68"/>
      <c r="AZ10" s="68"/>
      <c r="BA10" s="68"/>
      <c r="BB10" s="68">
        <f>データ!X6</f>
        <v>1900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e76dS7f+sQxDfQaHLZfgFUu9z81JNwbJMrI0/+6kd7puvzKMDZz/rjfkEPIChvUkvBYbzNAypjnAW6ZuyLcKnw==" saltValue="3W03yk1XL1C4b5yC8ejg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302066</v>
      </c>
      <c r="D6" s="33">
        <f t="shared" si="3"/>
        <v>47</v>
      </c>
      <c r="E6" s="33">
        <f t="shared" si="3"/>
        <v>17</v>
      </c>
      <c r="F6" s="33">
        <f t="shared" si="3"/>
        <v>6</v>
      </c>
      <c r="G6" s="33">
        <f t="shared" si="3"/>
        <v>0</v>
      </c>
      <c r="H6" s="33" t="str">
        <f t="shared" si="3"/>
        <v>和歌山県　田辺市</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2.68</v>
      </c>
      <c r="Q6" s="34">
        <f t="shared" si="3"/>
        <v>100</v>
      </c>
      <c r="R6" s="34">
        <f t="shared" si="3"/>
        <v>3850</v>
      </c>
      <c r="S6" s="34">
        <f t="shared" si="3"/>
        <v>71947</v>
      </c>
      <c r="T6" s="34">
        <f t="shared" si="3"/>
        <v>1026.9100000000001</v>
      </c>
      <c r="U6" s="34">
        <f t="shared" si="3"/>
        <v>70.06</v>
      </c>
      <c r="V6" s="34">
        <f t="shared" si="3"/>
        <v>1919</v>
      </c>
      <c r="W6" s="34">
        <f t="shared" si="3"/>
        <v>1.01</v>
      </c>
      <c r="X6" s="34">
        <f t="shared" si="3"/>
        <v>1900</v>
      </c>
      <c r="Y6" s="35">
        <f>IF(Y7="",NA(),Y7)</f>
        <v>56.75</v>
      </c>
      <c r="Z6" s="35">
        <f t="shared" ref="Z6:AH6" si="4">IF(Z7="",NA(),Z7)</f>
        <v>100.08</v>
      </c>
      <c r="AA6" s="35">
        <f t="shared" si="4"/>
        <v>99.41</v>
      </c>
      <c r="AB6" s="35">
        <f t="shared" si="4"/>
        <v>100.65</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3467.83</v>
      </c>
      <c r="BG6" s="34">
        <f t="shared" ref="BG6:BO6" si="7">IF(BG7="",NA(),BG7)</f>
        <v>0</v>
      </c>
      <c r="BH6" s="34">
        <f t="shared" si="7"/>
        <v>0</v>
      </c>
      <c r="BI6" s="34">
        <f t="shared" si="7"/>
        <v>0</v>
      </c>
      <c r="BJ6" s="34">
        <f t="shared" si="7"/>
        <v>0</v>
      </c>
      <c r="BK6" s="35">
        <f t="shared" si="7"/>
        <v>1700.42</v>
      </c>
      <c r="BL6" s="35">
        <f t="shared" si="7"/>
        <v>1491.92</v>
      </c>
      <c r="BM6" s="35">
        <f t="shared" si="7"/>
        <v>1756.26</v>
      </c>
      <c r="BN6" s="35">
        <f t="shared" si="7"/>
        <v>1864.29</v>
      </c>
      <c r="BO6" s="35">
        <f t="shared" si="7"/>
        <v>1867.86</v>
      </c>
      <c r="BP6" s="34" t="str">
        <f>IF(BP7="","",IF(BP7="-","【-】","【"&amp;SUBSTITUTE(TEXT(BP7,"#,##0.00"),"-","△")&amp;"】"))</f>
        <v>【1,042.34】</v>
      </c>
      <c r="BQ6" s="35">
        <f>IF(BQ7="",NA(),BQ7)</f>
        <v>30.32</v>
      </c>
      <c r="BR6" s="35">
        <f t="shared" ref="BR6:BZ6" si="8">IF(BR7="",NA(),BR7)</f>
        <v>69.69</v>
      </c>
      <c r="BS6" s="35">
        <f t="shared" si="8"/>
        <v>43.98</v>
      </c>
      <c r="BT6" s="35">
        <f t="shared" si="8"/>
        <v>51.63</v>
      </c>
      <c r="BU6" s="35">
        <f t="shared" si="8"/>
        <v>70.819999999999993</v>
      </c>
      <c r="BV6" s="35">
        <f t="shared" si="8"/>
        <v>34.51</v>
      </c>
      <c r="BW6" s="35">
        <f t="shared" si="8"/>
        <v>46.77</v>
      </c>
      <c r="BX6" s="35">
        <f t="shared" si="8"/>
        <v>45.78</v>
      </c>
      <c r="BY6" s="35">
        <f t="shared" si="8"/>
        <v>51.32</v>
      </c>
      <c r="BZ6" s="35">
        <f t="shared" si="8"/>
        <v>46.93</v>
      </c>
      <c r="CA6" s="34" t="str">
        <f>IF(CA7="","",IF(CA7="-","【-】","【"&amp;SUBSTITUTE(TEXT(CA7,"#,##0.00"),"-","△")&amp;"】"))</f>
        <v>【42.60】</v>
      </c>
      <c r="CB6" s="35">
        <f>IF(CB7="",NA(),CB7)</f>
        <v>579.78</v>
      </c>
      <c r="CC6" s="35">
        <f t="shared" ref="CC6:CK6" si="9">IF(CC7="",NA(),CC7)</f>
        <v>251.78</v>
      </c>
      <c r="CD6" s="35">
        <f t="shared" si="9"/>
        <v>393.5</v>
      </c>
      <c r="CE6" s="35">
        <f t="shared" si="9"/>
        <v>338.52</v>
      </c>
      <c r="CF6" s="35">
        <f t="shared" si="9"/>
        <v>261.27</v>
      </c>
      <c r="CG6" s="35">
        <f t="shared" si="9"/>
        <v>476.11</v>
      </c>
      <c r="CH6" s="35">
        <f t="shared" si="9"/>
        <v>348.75</v>
      </c>
      <c r="CI6" s="35">
        <f t="shared" si="9"/>
        <v>367.7</v>
      </c>
      <c r="CJ6" s="35">
        <f t="shared" si="9"/>
        <v>329.91</v>
      </c>
      <c r="CK6" s="35">
        <f t="shared" si="9"/>
        <v>346.96</v>
      </c>
      <c r="CL6" s="34" t="str">
        <f>IF(CL7="","",IF(CL7="-","【-】","【"&amp;SUBSTITUTE(TEXT(CL7,"#,##0.00"),"-","△")&amp;"】"))</f>
        <v>【410.22】</v>
      </c>
      <c r="CM6" s="35">
        <f>IF(CM7="",NA(),CM7)</f>
        <v>34.799999999999997</v>
      </c>
      <c r="CN6" s="35">
        <f t="shared" ref="CN6:CV6" si="10">IF(CN7="",NA(),CN7)</f>
        <v>34.36</v>
      </c>
      <c r="CO6" s="35">
        <f t="shared" si="10"/>
        <v>33.92</v>
      </c>
      <c r="CP6" s="35">
        <f t="shared" si="10"/>
        <v>33.92</v>
      </c>
      <c r="CQ6" s="35">
        <f t="shared" si="10"/>
        <v>32.75</v>
      </c>
      <c r="CR6" s="35">
        <f t="shared" si="10"/>
        <v>29.4</v>
      </c>
      <c r="CS6" s="35">
        <f t="shared" si="10"/>
        <v>29.8</v>
      </c>
      <c r="CT6" s="35">
        <f t="shared" si="10"/>
        <v>29.43</v>
      </c>
      <c r="CU6" s="35">
        <f t="shared" si="10"/>
        <v>26.7</v>
      </c>
      <c r="CV6" s="35">
        <f t="shared" si="10"/>
        <v>29.12</v>
      </c>
      <c r="CW6" s="34" t="str">
        <f>IF(CW7="","",IF(CW7="-","【-】","【"&amp;SUBSTITUTE(TEXT(CW7,"#,##0.00"),"-","△")&amp;"】"))</f>
        <v>【32.98】</v>
      </c>
      <c r="CX6" s="35">
        <f>IF(CX7="",NA(),CX7)</f>
        <v>56.96</v>
      </c>
      <c r="CY6" s="35">
        <f t="shared" ref="CY6:DG6" si="11">IF(CY7="",NA(),CY7)</f>
        <v>57.94</v>
      </c>
      <c r="CZ6" s="35">
        <f t="shared" si="11"/>
        <v>58.89</v>
      </c>
      <c r="DA6" s="35">
        <f t="shared" si="11"/>
        <v>61.09</v>
      </c>
      <c r="DB6" s="35">
        <f t="shared" si="11"/>
        <v>60.97</v>
      </c>
      <c r="DC6" s="35">
        <f t="shared" si="11"/>
        <v>63.77</v>
      </c>
      <c r="DD6" s="35">
        <f t="shared" si="11"/>
        <v>66.95</v>
      </c>
      <c r="DE6" s="35">
        <f t="shared" si="11"/>
        <v>66.33</v>
      </c>
      <c r="DF6" s="35">
        <f t="shared" si="11"/>
        <v>66.459999999999994</v>
      </c>
      <c r="DG6" s="35">
        <f t="shared" si="11"/>
        <v>64.42</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1.1200000000000001</v>
      </c>
      <c r="EH6" s="35">
        <f t="shared" si="14"/>
        <v>0.28999999999999998</v>
      </c>
      <c r="EI6" s="34">
        <f t="shared" si="14"/>
        <v>0</v>
      </c>
      <c r="EJ6" s="34">
        <f t="shared" si="14"/>
        <v>0</v>
      </c>
      <c r="EK6" s="34">
        <f t="shared" si="14"/>
        <v>0</v>
      </c>
      <c r="EL6" s="35">
        <f t="shared" si="14"/>
        <v>0.26</v>
      </c>
      <c r="EM6" s="35">
        <f t="shared" si="14"/>
        <v>0.04</v>
      </c>
      <c r="EN6" s="34">
        <f t="shared" si="14"/>
        <v>0</v>
      </c>
      <c r="EO6" s="34" t="str">
        <f>IF(EO7="","",IF(EO7="-","【-】","【"&amp;SUBSTITUTE(TEXT(EO7,"#,##0.00"),"-","△")&amp;"】"))</f>
        <v>【1.09】</v>
      </c>
    </row>
    <row r="7" spans="1:145" s="36" customFormat="1" x14ac:dyDescent="0.15">
      <c r="A7" s="28"/>
      <c r="B7" s="37">
        <v>2020</v>
      </c>
      <c r="C7" s="37">
        <v>302066</v>
      </c>
      <c r="D7" s="37">
        <v>47</v>
      </c>
      <c r="E7" s="37">
        <v>17</v>
      </c>
      <c r="F7" s="37">
        <v>6</v>
      </c>
      <c r="G7" s="37">
        <v>0</v>
      </c>
      <c r="H7" s="37" t="s">
        <v>97</v>
      </c>
      <c r="I7" s="37" t="s">
        <v>98</v>
      </c>
      <c r="J7" s="37" t="s">
        <v>99</v>
      </c>
      <c r="K7" s="37" t="s">
        <v>100</v>
      </c>
      <c r="L7" s="37" t="s">
        <v>101</v>
      </c>
      <c r="M7" s="37" t="s">
        <v>102</v>
      </c>
      <c r="N7" s="38" t="s">
        <v>103</v>
      </c>
      <c r="O7" s="38" t="s">
        <v>104</v>
      </c>
      <c r="P7" s="38">
        <v>2.68</v>
      </c>
      <c r="Q7" s="38">
        <v>100</v>
      </c>
      <c r="R7" s="38">
        <v>3850</v>
      </c>
      <c r="S7" s="38">
        <v>71947</v>
      </c>
      <c r="T7" s="38">
        <v>1026.9100000000001</v>
      </c>
      <c r="U7" s="38">
        <v>70.06</v>
      </c>
      <c r="V7" s="38">
        <v>1919</v>
      </c>
      <c r="W7" s="38">
        <v>1.01</v>
      </c>
      <c r="X7" s="38">
        <v>1900</v>
      </c>
      <c r="Y7" s="38">
        <v>56.75</v>
      </c>
      <c r="Z7" s="38">
        <v>100.08</v>
      </c>
      <c r="AA7" s="38">
        <v>99.41</v>
      </c>
      <c r="AB7" s="38">
        <v>100.65</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3467.83</v>
      </c>
      <c r="BG7" s="38">
        <v>0</v>
      </c>
      <c r="BH7" s="38">
        <v>0</v>
      </c>
      <c r="BI7" s="38">
        <v>0</v>
      </c>
      <c r="BJ7" s="38">
        <v>0</v>
      </c>
      <c r="BK7" s="38">
        <v>1700.42</v>
      </c>
      <c r="BL7" s="38">
        <v>1491.92</v>
      </c>
      <c r="BM7" s="38">
        <v>1756.26</v>
      </c>
      <c r="BN7" s="38">
        <v>1864.29</v>
      </c>
      <c r="BO7" s="38">
        <v>1867.86</v>
      </c>
      <c r="BP7" s="38">
        <v>1042.3399999999999</v>
      </c>
      <c r="BQ7" s="38">
        <v>30.32</v>
      </c>
      <c r="BR7" s="38">
        <v>69.69</v>
      </c>
      <c r="BS7" s="38">
        <v>43.98</v>
      </c>
      <c r="BT7" s="38">
        <v>51.63</v>
      </c>
      <c r="BU7" s="38">
        <v>70.819999999999993</v>
      </c>
      <c r="BV7" s="38">
        <v>34.51</v>
      </c>
      <c r="BW7" s="38">
        <v>46.77</v>
      </c>
      <c r="BX7" s="38">
        <v>45.78</v>
      </c>
      <c r="BY7" s="38">
        <v>51.32</v>
      </c>
      <c r="BZ7" s="38">
        <v>46.93</v>
      </c>
      <c r="CA7" s="38">
        <v>42.6</v>
      </c>
      <c r="CB7" s="38">
        <v>579.78</v>
      </c>
      <c r="CC7" s="38">
        <v>251.78</v>
      </c>
      <c r="CD7" s="38">
        <v>393.5</v>
      </c>
      <c r="CE7" s="38">
        <v>338.52</v>
      </c>
      <c r="CF7" s="38">
        <v>261.27</v>
      </c>
      <c r="CG7" s="38">
        <v>476.11</v>
      </c>
      <c r="CH7" s="38">
        <v>348.75</v>
      </c>
      <c r="CI7" s="38">
        <v>367.7</v>
      </c>
      <c r="CJ7" s="38">
        <v>329.91</v>
      </c>
      <c r="CK7" s="38">
        <v>346.96</v>
      </c>
      <c r="CL7" s="38">
        <v>410.22</v>
      </c>
      <c r="CM7" s="38">
        <v>34.799999999999997</v>
      </c>
      <c r="CN7" s="38">
        <v>34.36</v>
      </c>
      <c r="CO7" s="38">
        <v>33.92</v>
      </c>
      <c r="CP7" s="38">
        <v>33.92</v>
      </c>
      <c r="CQ7" s="38">
        <v>32.75</v>
      </c>
      <c r="CR7" s="38">
        <v>29.4</v>
      </c>
      <c r="CS7" s="38">
        <v>29.8</v>
      </c>
      <c r="CT7" s="38">
        <v>29.43</v>
      </c>
      <c r="CU7" s="38">
        <v>26.7</v>
      </c>
      <c r="CV7" s="38">
        <v>29.12</v>
      </c>
      <c r="CW7" s="38">
        <v>32.979999999999997</v>
      </c>
      <c r="CX7" s="38">
        <v>56.96</v>
      </c>
      <c r="CY7" s="38">
        <v>57.94</v>
      </c>
      <c r="CZ7" s="38">
        <v>58.89</v>
      </c>
      <c r="DA7" s="38">
        <v>61.09</v>
      </c>
      <c r="DB7" s="38">
        <v>60.97</v>
      </c>
      <c r="DC7" s="38">
        <v>63.77</v>
      </c>
      <c r="DD7" s="38">
        <v>66.95</v>
      </c>
      <c r="DE7" s="38">
        <v>66.33</v>
      </c>
      <c r="DF7" s="38">
        <v>66.459999999999994</v>
      </c>
      <c r="DG7" s="38">
        <v>64.42</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1.1200000000000001</v>
      </c>
      <c r="EH7" s="38">
        <v>0.28999999999999998</v>
      </c>
      <c r="EI7" s="38">
        <v>0</v>
      </c>
      <c r="EJ7" s="38">
        <v>0</v>
      </c>
      <c r="EK7" s="38">
        <v>0</v>
      </c>
      <c r="EL7" s="38">
        <v>0.26</v>
      </c>
      <c r="EM7" s="38">
        <v>0.04</v>
      </c>
      <c r="EN7" s="38">
        <v>0</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US-I0042</cp:lastModifiedBy>
  <dcterms:created xsi:type="dcterms:W3CDTF">2021-12-03T08:05:24Z</dcterms:created>
  <dcterms:modified xsi:type="dcterms:W3CDTF">2022-01-26T02:50:17Z</dcterms:modified>
  <cp:category/>
</cp:coreProperties>
</file>