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0600環境課\02_生活排水係\01庶務\03生活排水雑件\生活排水雑件\R3\R3_庁内調査\R3.12.26_【【R4.2.4〆切】公営企業に係る経営比較分析表の分析等について（依頼）】 NO.172408\"/>
    </mc:Choice>
  </mc:AlternateContent>
  <workbookProtection workbookAlgorithmName="SHA-512" workbookHashValue="hsE86OqC0yDJlyJOd4XY86yLOTRSe8xg5AapKl3B2q7CCexOxF+Ry0AiNuGsF3wsKirDuBvQWjEKYviXwTd+mg==" workbookSaltValue="28aqtwYbFXbvB+I4wa+k7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<sst xmlns="http://schemas.openxmlformats.org/spreadsheetml/2006/main" count="247" uniqueCount="120">
  <si>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</si>
  <si>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</si>
  <si>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</si>
  <si>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</si>
  <si>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</si>
  <si>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</si>
  <si>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</si>
  <si>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</si>
  <si>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</si>
  <si>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</si>
  <si>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</si>
  <si>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</si>
  <si>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</si>
  <si>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</si>
  <si>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</si>
  <si>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</si>
  <si>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</si>
  <si>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</si>
  <si>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</si>
  <si>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</si>
  <si>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</si>
  <si>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</si>
  <si>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</si>
  <si>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</si>
  <si>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</si>
  <si>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</si>
  <si>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</si>
  <si>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</si>
  <si>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</si>
  <si>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</si>
  <si>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</si>
  <si>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</si>
  <si>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</si>
  <si>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</si>
  <si>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</si>
  <si>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</si>
  <si>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</si>
  <si>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</si>
  <si>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</si>
  <si>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</si>
  <si>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</si>
  <si>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</si>
  <si>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</si>
  <si>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</si>
  <si>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</si>
  <si>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</si>
  <si>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</si>
  <si>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</si>
  <si>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</si>
  <si>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</si>
  <si>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</si>
  <si>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</si>
  <si>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</si>
  <si>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</si>
  <si>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</si>
  <si>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</si>
  <si>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</si>
  <si>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</si>
  <si>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</si>
  <si>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</si>
  <si>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</si>
  <si>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</si>
  <si>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</si>
  <si>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</si>
  <si>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</si>
  <si>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</si>
  <si>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</si>
  <si>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</si>
  <si>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</si>
  <si>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</si>
  <si>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</si>
  <si>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</si>
  <si>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</si>
  <si>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</si>
  <si>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</si>
  <si>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</si>
  <si>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</si>
  <si>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</si>
  <si>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</si>
  <si>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</si>
  <si>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</si>
  <si>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</si>
  <si>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</si>
  <si>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</si>
  <si>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</si>
  <si>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</si>
  <si>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</si>
  <si>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</si>
  <si>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</si>
  <si>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</si>
  <si>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</si>
  <si>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</si>
  <si>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</si>
  <si>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</si>
  <si>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</si>
  <si>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</si>
  <si>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</si>
  <si>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</si>
  <si>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</si>
  <si>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</si>
  <si>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</si>
  <si>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</si>
  <si>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</si>
  <si>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</si>
  <si>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</si>
  <si>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</si>
  <si>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</si>
  <si>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</si>
  <si>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</si>
  <si>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</si>
  <si>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</si>
  <si>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</si>
  <si>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</si>
  <si>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</si>
  <si>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</si>
  <si>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</si>
  <si>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</si>
  <si>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rPh sb="187" eb="188">
      <t>ヒク</t>
    </rPh>
    <phoneticPr fontId="4"/>
  </si>
  <si>
    <t>　全域供用開始が平成21年度からであり施設の大きな改修はありません。管路施設については、各個人の管理となります。</t>
    <phoneticPr fontId="4"/>
  </si>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</sst>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E9-4226-87E6-C898A20383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3E9-4226-87E6-C898A20383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c:v>
                </c:pt>
                <c:pt idx="1">
                  <c:v>50</c:v>
                </c:pt>
                <c:pt idx="2">
                  <c:v>50</c:v>
                </c:pt>
                <c:pt idx="3">
                  <c:v>48.89</c:v>
                </c:pt>
                <c:pt idx="4">
                  <c:v>48.89</c:v>
                </c:pt>
              </c:numCache>
            </c:numRef>
          </c:val>
          <c:extLst>
            <c:ext xmlns:c16="http://schemas.microsoft.com/office/drawing/2014/chart" uri="{C3380CC4-5D6E-409C-BE32-E72D297353CC}">
              <c16:uniqueId val="{00000000-D427-4862-85CD-9723EFCA8C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D427-4862-85CD-9723EFCA8C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FF7-475D-A1D8-E64E100022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5FF7-475D-A1D8-E64E100022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86.48</c:v>
                </c:pt>
                <c:pt idx="1">
                  <c:v>99.02</c:v>
                </c:pt>
                <c:pt idx="2">
                  <c:v>100.38</c:v>
                </c:pt>
                <c:pt idx="3">
                  <c:v>100.71</c:v>
                </c:pt>
                <c:pt idx="4">
                  <c:v>99.63</c:v>
                </c:pt>
              </c:numCache>
            </c:numRef>
          </c:val>
          <c:extLst>
            <c:ext xmlns:c16="http://schemas.microsoft.com/office/drawing/2014/chart" uri="{C3380CC4-5D6E-409C-BE32-E72D297353CC}">
              <c16:uniqueId val="{00000000-1320-4663-B851-FFA482F541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0-4663-B851-FFA482F541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9-4591-9D8F-F7E0EE576C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9-4591-9D8F-F7E0EE576C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77-4EB4-A137-0D29BCEB79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7-4EB4-A137-0D29BCEB79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FA-4AFF-8B88-87F9004C98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FA-4AFF-8B88-87F9004C98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D4-4FCF-A4BE-ED7D008F68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D4-4FCF-A4BE-ED7D008F68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610.39</c:v>
                </c:pt>
                <c:pt idx="1">
                  <c:v>0</c:v>
                </c:pt>
                <c:pt idx="2">
                  <c:v>0</c:v>
                </c:pt>
                <c:pt idx="3">
                  <c:v>0</c:v>
                </c:pt>
                <c:pt idx="4">
                  <c:v>0</c:v>
                </c:pt>
              </c:numCache>
            </c:numRef>
          </c:val>
          <c:extLst>
            <c:ext xmlns:c16="http://schemas.microsoft.com/office/drawing/2014/chart" uri="{C3380CC4-5D6E-409C-BE32-E72D297353CC}">
              <c16:uniqueId val="{00000000-71C3-43AC-A8C1-DCACA6F21F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71C3-43AC-A8C1-DCACA6F21F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61.87</c:v>
                </c:pt>
                <c:pt idx="1">
                  <c:v>78.5</c:v>
                </c:pt>
                <c:pt idx="2">
                  <c:v>74.709999999999994</c:v>
                </c:pt>
                <c:pt idx="3">
                  <c:v>78.459999999999994</c:v>
                </c:pt>
                <c:pt idx="4">
                  <c:v>81.900000000000006</c:v>
                </c:pt>
              </c:numCache>
            </c:numRef>
          </c:val>
          <c:extLst>
            <c:ext xmlns:c16="http://schemas.microsoft.com/office/drawing/2014/chart" uri="{C3380CC4-5D6E-409C-BE32-E72D297353CC}">
              <c16:uniqueId val="{00000000-13B5-42EF-A5C9-2D49F321F9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13B5-42EF-A5C9-2D49F321F9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337.33</c:v>
                </c:pt>
                <c:pt idx="1">
                  <c:v>265.88</c:v>
                </c:pt>
                <c:pt idx="2">
                  <c:v>279.38</c:v>
                </c:pt>
                <c:pt idx="3">
                  <c:v>275.8</c:v>
                </c:pt>
                <c:pt idx="4">
                  <c:v>280.83999999999997</c:v>
                </c:pt>
              </c:numCache>
            </c:numRef>
          </c:val>
          <c:extLst>
            <c:ext xmlns:c16="http://schemas.microsoft.com/office/drawing/2014/chart" uri="{C3380CC4-5D6E-409C-BE32-E72D297353CC}">
              <c16:uniqueId val="{00000000-EE3A-4C51-A692-DBBC638FD1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EE3A-4C51-A692-DBBC638FD1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田辺市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71947</v>
      </c>
      <c r="AM8" s="51"/>
      <c r="AN8" s="51"/>
      <c r="AO8" s="51"/>
      <c r="AP8" s="51"/>
      <c r="AQ8" s="51"/>
      <c r="AR8" s="51"/>
      <c r="AS8" s="51"/>
      <c r="AT8" s="46">
        <f>データ!T6</f>
        <v>1026.9100000000001</v>
      </c>
      <c r="AU8" s="46"/>
      <c r="AV8" s="46"/>
      <c r="AW8" s="46"/>
      <c r="AX8" s="46"/>
      <c r="AY8" s="46"/>
      <c r="AZ8" s="46"/>
      <c r="BA8" s="46"/>
      <c r="BB8" s="46">
        <f>データ!U6</f>
        <v>70.06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212</v>
      </c>
      <c r="AM10" s="51"/>
      <c r="AN10" s="51"/>
      <c r="AO10" s="51"/>
      <c r="AP10" s="51"/>
      <c r="AQ10" s="51"/>
      <c r="AR10" s="51"/>
      <c r="AS10" s="51"/>
      <c r="AT10" s="46">
        <f>データ!W6</f>
        <v>25.25</v>
      </c>
      <c r="AU10" s="46"/>
      <c r="AV10" s="46"/>
      <c r="AW10" s="46"/>
      <c r="AX10" s="46"/>
      <c r="AY10" s="46"/>
      <c r="AZ10" s="46"/>
      <c r="BA10" s="46"/>
      <c r="BB10" s="46">
        <f>データ!X6</f>
        <v>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4Zb05vAY2cHXIWRFwgp3AWZe/Sfjtn3ilsUQt924lAlS1xm+M57iD1jkFRiUBIVCsrYI3z2QRTqxVj4WbSipmQ==" saltValue="uKvfwtd8sUeW5IIBF438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302066</v>
      </c>
      <c r="D6" s="33">
        <f t="shared" si="3"/>
        <v>47</v>
      </c>
      <c r="E6" s="33">
        <f t="shared" si="3"/>
        <v>18</v>
      </c>
      <c r="F6" s="33">
        <f t="shared" si="3"/>
        <v>0</v>
      </c>
      <c r="G6" s="33">
        <f t="shared" si="3"/>
        <v>0</v>
      </c>
      <c r="H6" s="33" t="str">
        <f t="shared" si="3"/>
        <v>和歌山県　田辺市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0.3</v>
      </c>
      <c r="Q6" s="34">
        <f t="shared" si="3"/>
        <v>100</v>
      </c>
      <c r="R6" s="34">
        <f t="shared" si="3"/>
        <v>3850</v>
      </c>
      <c r="S6" s="34">
        <f t="shared" si="3"/>
        <v>71947</v>
      </c>
      <c r="T6" s="34">
        <f t="shared" si="3"/>
        <v>1026.9100000000001</v>
      </c>
      <c r="U6" s="34">
        <f t="shared" si="3"/>
        <v>70.06</v>
      </c>
      <c r="V6" s="34">
        <f t="shared" si="3"/>
        <v>212</v>
      </c>
      <c r="W6" s="34">
        <f t="shared" si="3"/>
        <v>25.25</v>
      </c>
      <c r="X6" s="34">
        <f t="shared" si="3"/>
        <v>8.4</v>
      </c>
      <c r="Y6" s="35">
        <f>IF(Y7="",NA(),Y7)</f>
        <v>86.48</v>
      </c>
      <c r="Z6" s="35">
        <f t="shared" ref="Z6:AH6" si="4">IF(Z7="",NA(),Z7)</f>
        <v>99.02</v>
      </c>
      <c r="AA6" s="35">
        <f t="shared" si="4"/>
        <v>100.38</v>
      </c>
      <c r="AB6" s="35">
        <f t="shared" si="4"/>
        <v>100.71</v>
      </c>
      <c r="AC6" s="35">
        <f t="shared" si="4"/>
        <v>99.63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610.39</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61.87</v>
      </c>
      <c r="BR6" s="35">
        <f t="shared" ref="BR6:BZ6" si="8">IF(BR7="",NA(),BR7)</f>
        <v>78.5</v>
      </c>
      <c r="BS6" s="35">
        <f t="shared" si="8"/>
        <v>74.709999999999994</v>
      </c>
      <c r="BT6" s="35">
        <f t="shared" si="8"/>
        <v>78.459999999999994</v>
      </c>
      <c r="BU6" s="35">
        <f t="shared" si="8"/>
        <v>81.900000000000006</v>
      </c>
      <c r="BV6" s="35">
        <f t="shared" si="8"/>
        <v>55.84</v>
      </c>
      <c r="BW6" s="35">
        <f t="shared" si="8"/>
        <v>57.08</v>
      </c>
      <c r="BX6" s="35">
        <f t="shared" si="8"/>
        <v>55.85</v>
      </c>
      <c r="BY6" s="35">
        <f t="shared" si="8"/>
        <v>53.23</v>
      </c>
      <c r="BZ6" s="35">
        <f t="shared" si="8"/>
        <v>50.7</v>
      </c>
      <c r="CA6" s="34" t="str">
        <f>IF(CA7="","",IF(CA7="-","【-】","【"&amp;SUBSTITUTE(TEXT(CA7,"#,##0.00"),"-","△")&amp;"】"))</f>
        <v>【58.42】</v>
      </c>
      <c r="CB6" s="35">
        <f>IF(CB7="",NA(),CB7)</f>
        <v>337.33</v>
      </c>
      <c r="CC6" s="35">
        <f t="shared" ref="CC6:CK6" si="9">IF(CC7="",NA(),CC7)</f>
        <v>265.88</v>
      </c>
      <c r="CD6" s="35">
        <f t="shared" si="9"/>
        <v>279.38</v>
      </c>
      <c r="CE6" s="35">
        <f t="shared" si="9"/>
        <v>275.8</v>
      </c>
      <c r="CF6" s="35">
        <f t="shared" si="9"/>
        <v>280.83999999999997</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50</v>
      </c>
      <c r="CN6" s="35">
        <f t="shared" ref="CN6:CV6" si="10">IF(CN7="",NA(),CN7)</f>
        <v>50</v>
      </c>
      <c r="CO6" s="35">
        <f t="shared" si="10"/>
        <v>50</v>
      </c>
      <c r="CP6" s="35">
        <f t="shared" si="10"/>
        <v>48.89</v>
      </c>
      <c r="CQ6" s="35">
        <f t="shared" si="10"/>
        <v>48.89</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302066</v>
      </c>
      <c r="D7" s="37">
        <v>47</v>
      </c>
      <c r="E7" s="37">
        <v>18</v>
      </c>
      <c r="F7" s="37">
        <v>0</v>
      </c>
      <c r="G7" s="37">
        <v>0</v>
      </c>
      <c r="H7" s="37" t="s">
        <v>98</v>
      </c>
      <c r="I7" s="37" t="s">
        <v>99</v>
      </c>
      <c r="J7" s="37" t="s">
        <v>100</v>
      </c>
      <c r="K7" s="37" t="s">
        <v>101</v>
      </c>
      <c r="L7" s="37" t="s">
        <v>102</v>
      </c>
      <c r="M7" s="37" t="s">
        <v>103</v>
      </c>
      <c r="N7" s="38" t="s">
        <v>104</v>
      </c>
      <c r="O7" s="38" t="s">
        <v>105</v>
      </c>
      <c r="P7" s="38">
        <v>0.3</v>
      </c>
      <c r="Q7" s="38">
        <v>100</v>
      </c>
      <c r="R7" s="38">
        <v>3850</v>
      </c>
      <c r="S7" s="38">
        <v>71947</v>
      </c>
      <c r="T7" s="38">
        <v>1026.9100000000001</v>
      </c>
      <c r="U7" s="38">
        <v>70.06</v>
      </c>
      <c r="V7" s="38">
        <v>212</v>
      </c>
      <c r="W7" s="38">
        <v>25.25</v>
      </c>
      <c r="X7" s="38">
        <v>8.4</v>
      </c>
      <c r="Y7" s="38">
        <v>86.48</v>
      </c>
      <c r="Z7" s="38">
        <v>99.02</v>
      </c>
      <c r="AA7" s="38">
        <v>100.38</v>
      </c>
      <c r="AB7" s="38">
        <v>100.71</v>
      </c>
      <c r="AC7" s="38">
        <v>99.63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610.39</v>
      </c>
      <c r="BG7" s="38">
        <v>0</v>
      </c>
      <c r="BH7" s="38">
        <v>0</v>
      </c>
      <c r="BI7" s="38">
        <v>0</v>
      </c>
      <c r="BJ7" s="38">
        <v>0</v>
      </c>
      <c r="BK7" s="38">
        <v>413.5</v>
      </c>
      <c r="BL7" s="38">
        <v>407.42</v>
      </c>
      <c r="BM7" s="38">
        <v>386.46</v>
      </c>
      <c r="BN7" s="38">
        <v>421.25</v>
      </c>
      <c r="BO7" s="38">
        <v>398.42</v>
      </c>
      <c r="BP7" s="38">
        <v>314.13</v>
      </c>
      <c r="BQ7" s="38">
        <v>61.87</v>
      </c>
      <c r="BR7" s="38">
        <v>78.5</v>
      </c>
      <c r="BS7" s="38">
        <v>74.709999999999994</v>
      </c>
      <c r="BT7" s="38">
        <v>78.459999999999994</v>
      </c>
      <c r="BU7" s="38">
        <v>81.900000000000006</v>
      </c>
      <c r="BV7" s="38">
        <v>55.84</v>
      </c>
      <c r="BW7" s="38">
        <v>57.08</v>
      </c>
      <c r="BX7" s="38">
        <v>55.85</v>
      </c>
      <c r="BY7" s="38">
        <v>53.23</v>
      </c>
      <c r="BZ7" s="38">
        <v>50.7</v>
      </c>
      <c r="CA7" s="38">
        <v>58.42</v>
      </c>
      <c r="CB7" s="38">
        <v>337.33</v>
      </c>
      <c r="CC7" s="38">
        <v>265.88</v>
      </c>
      <c r="CD7" s="38">
        <v>279.38</v>
      </c>
      <c r="CE7" s="38">
        <v>275.8</v>
      </c>
      <c r="CF7" s="38">
        <v>280.83999999999997</v>
      </c>
      <c r="CG7" s="38">
        <v>287.57</v>
      </c>
      <c r="CH7" s="38">
        <v>286.86</v>
      </c>
      <c r="CI7" s="38">
        <v>287.91000000000003</v>
      </c>
      <c r="CJ7" s="38">
        <v>283.3</v>
      </c>
      <c r="CK7" s="38">
        <v>289.81</v>
      </c>
      <c r="CL7" s="38">
        <v>282.27999999999997</v>
      </c>
      <c r="CM7" s="38">
        <v>50</v>
      </c>
      <c r="CN7" s="38">
        <v>50</v>
      </c>
      <c r="CO7" s="38">
        <v>50</v>
      </c>
      <c r="CP7" s="38">
        <v>48.89</v>
      </c>
      <c r="CQ7" s="38">
        <v>48.89</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US-I0042</cp:lastModifiedBy>
  <dcterms:created xsi:type="dcterms:W3CDTF">2021-12-03T08:10:53Z</dcterms:created>
  <dcterms:modified xsi:type="dcterms:W3CDTF">2022-01-26T01:46:08Z</dcterms:modified>
  <cp:category/>
</cp:coreProperties>
</file>