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LGMAIN-NAS\tanabelg\040800財政課\財政係\ホームページ用\更新ファイル\令和４年度\230227（当初、3補ほか）\経営比較分析\02.掲載ファイル\"/>
    </mc:Choice>
  </mc:AlternateContent>
  <xr:revisionPtr revIDLastSave="0" documentId="13_ncr:1_{D1C763E2-79E3-420A-8118-BAF174C47C67}" xr6:coauthVersionLast="36" xr6:coauthVersionMax="36" xr10:uidLastSave="{00000000-0000-0000-0000-000000000000}"/>
  <workbookProtection workbookAlgorithmName="SHA-512" workbookHashValue="5D2ZfFOp3B+Lyzyl9awmsTXjER2jrBgSzmK//nG+4bjIni+0jlr8+x/DsUCPQ45KuK4OGlo6b8mHM29PDzJm5g==" workbookSaltValue="QZRxWl91lrkRMMLYYHzOyQ==" workbookSpinCount="100000" lockStructure="1"/>
  <bookViews>
    <workbookView xWindow="0" yWindow="0" windowWidth="15360" windowHeight="7632"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E86" i="4"/>
  <c r="AT10" i="4"/>
  <c r="AL10" i="4"/>
  <c r="P10" i="4"/>
  <c r="I10" i="4"/>
  <c r="AT8" i="4"/>
  <c r="AL8" i="4"/>
  <c r="P8" i="4"/>
  <c r="I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<sst xmlns="http://schemas.openxmlformats.org/spreadsheetml/2006/main" count="236" uniqueCount="119">
  <si>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</si>
  <si>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</si>
  <si>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</si>
  <si>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</si>
  <si>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</si>
  <si>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</si>
  <si>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</si>
  <si>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</si>
  <si>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</si>
  <si>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</si>
  <si>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</si>
  <si>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</si>
  <si>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</si>
  <si>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</si>
  <si>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</si>
  <si>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</si>
  <si>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</si>
  <si>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</si>
  <si>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</si>
  <si>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</si>
  <si>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</si>
  <si>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</si>
  <si>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</si>
  <si>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</si>
  <si>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</si>
  <si>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</si>
  <si>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</si>
  <si>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</si>
  <si>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</si>
  <si>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</si>
  <si>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</si>
  <si>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</si>
  <si>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</si>
  <si>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</si>
  <si>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</si>
  <si>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</si>
  <si>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</si>
  <si>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</si>
  <si>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</si>
  <si>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</si>
  <si>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</si>
  <si>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</si>
  <si>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</si>
  <si>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</si>
  <si>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</si>
  <si>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</si>
  <si>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</si>
  <si>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</si>
  <si>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</si>
  <si>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</si>
  <si>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</si>
  <si>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</si>
  <si>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</si>
  <si>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</si>
  <si>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</si>
  <si>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</si>
  <si>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</si>
  <si>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</si>
  <si>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</si>
  <si>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</si>
  <si>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</si>
  <si>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</si>
  <si>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</si>
  <si>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</si>
  <si>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</si>
  <si>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</si>
  <si>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</si>
  <si>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</si>
  <si>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</si>
  <si>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</si>
  <si>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</si>
  <si>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</si>
  <si>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</si>
  <si>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</si>
  <si>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</si>
  <si>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</si>
  <si>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</si>
  <si>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</si>
  <si>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</si>
  <si>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</si>
  <si>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</si>
  <si>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</si>
  <si>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</si>
  <si>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</si>
  <si>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</si>
  <si>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</si>
  <si>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</si>
  <si>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</si>
  <si>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</si>
  <si>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</si>
  <si>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</si>
  <si>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</si>
  <si>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</si>
  <si>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</si>
  <si>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</si>
  <si>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</si>
  <si>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</si>
  <si>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</si>
  <si>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田辺市</t>
  </si>
  <si>
    <t>法非適用</t>
  </si>
  <si>
    <t>下水道事業</t>
  </si>
  <si>
    <t>漁業集落排水</t>
  </si>
  <si>
    <t>H3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</si>
  <si>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</si>
  <si>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</si>
  <si>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</si>
  <si>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</si>
  <si>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</si>
  <si>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</si>
  <si>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</si>
  <si>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</si>
  <si>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</si>
  <si>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</si>
  <si>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</si>
  <si>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</si>
  <si>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</si>
  <si>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収益的収支比率及び経費回収率について、本来、料金収入で会計全体を賄う独立採算による経営が基本と考えますが、全体計画区域内の地域実情を勘案する中で、現状の料金収入のみで運営することは困難な状況であり、一般会計からの繰入金収入に頼らざるを得ない状況です。今後、経営改善に向け施設維持管理経費の更なる節減や、計画的な施設改修等に努めてまいります。
　汚水処理原価は、類似団体より低い数値となっているため、接続率の向上を図る等有収水量の増加に努め、汚水処理原価の改善に努めてまいります。
　施設利用率は、類似団体より高い数値を維持しており、今後もさらに接続促進の普及啓発・周知活動を行い、施設利用率を高めていけるよう努めてまいります。
　水洗化率は、類似団体平均値より低い状況となっており、使用料収入の増加を図るためにも水洗化率向上の取り組みに努めてまいります。</t>
    <rPh sb="187" eb="188">
      <t>ヒク</t>
    </rPh>
    <rPh sb="255" eb="256">
      <t>タカ</t>
    </rPh>
    <rPh sb="257" eb="259">
      <t>スウチ</t>
    </rPh>
    <phoneticPr fontId="4"/>
  </si>
  <si>
    <t>　令和元年度に施設及び管路等の機能診断調査と機能保全計画（長期的な改修計画）の策定を行い、令和３年度はマンホールポンプ緊急通報装置の更新を行いました。
　今後も引続き、老朽化により発生する改修経費も想定した計画的な老朽化対策に取り組んでまいります。</t>
    <rPh sb="1" eb="3">
      <t>レイワ</t>
    </rPh>
    <rPh sb="3" eb="4">
      <t>モト</t>
    </rPh>
    <rPh sb="22" eb="24">
      <t>キノウ</t>
    </rPh>
    <rPh sb="24" eb="26">
      <t>ホゼン</t>
    </rPh>
    <rPh sb="26" eb="28">
      <t>ケイカク</t>
    </rPh>
    <rPh sb="80" eb="82">
      <t>ヒキツヅ</t>
    </rPh>
    <phoneticPr fontId="4"/>
  </si>
  <si>
    <t>　本市の漁業集落排水事業は、本市の芳養地域で行われている事業です。
　平成21年９月全域供用開始から平成28年度までは加入戸数も増加傾向で料金収入も徐々に増加しましたが、平成29年度以降の料金収入は横ばいとなっており、更なる接続促進の啓発及び周知活動に努めるとともに、令和元年度に行った機能診断調査・機能保全計画（長期的な改修計画）に基づき、計画的かつ効率的な施設の維持管理を行い、地域の生活環境の向上を図り、経営の安定化に努めてまいります。</t>
    <rPh sb="50" eb="52">
      <t>ヘイセイ</t>
    </rPh>
    <rPh sb="85" eb="87">
      <t>ヘイセイ</t>
    </rPh>
    <rPh sb="89" eb="91">
      <t>ネンド</t>
    </rPh>
    <rPh sb="91" eb="93">
      <t>イコウ</t>
    </rPh>
    <rPh sb="94" eb="96">
      <t>リョウキン</t>
    </rPh>
    <rPh sb="96" eb="98">
      <t>シュウニュウ</t>
    </rPh>
    <rPh sb="99" eb="100">
      <t>ヨコ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</si>
</sst>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16"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formatCode="#,##0.00;&quot;△&quot;#,##0.00">
                  <c:v>0</c:v>
                </c:pt>
                <c:pt idx="1">
                  <c:v>1.1200000000000001</c:v>
                </c:pt>
                <c:pt idx="2">
                  <c:v>0.28999999999999998</c:v>
                </c:pt>
                <c:pt idx="3" formatCode="#,##0.00;&quot;△&quot;#,##0.00">
                  <c:v>0</c:v>
                </c:pt>
                <c:pt idx="4" formatCode="#,##0.00;&quot;△&quot;#,##0.00">
                  <c:v>0</c:v>
                </c:pt>
              </c:numCache>
            </c:numRef>
          </c:val>
          <c:extLst>
            <c:ext xmlns:c16="http://schemas.microsoft.com/office/drawing/2014/chart" uri="{C3380CC4-5D6E-409C-BE32-E72D297353CC}">
              <c16:uniqueId val="{00000000-7D4A-498A-A8A1-B5990546F3B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0.26</c:v>
                </c:pt>
                <c:pt idx="2">
                  <c:v>0.04</c:v>
                </c:pt>
                <c:pt idx="3" formatCode="#,##0.00;&quot;△&quot;#,##0.00">
                  <c:v>0</c:v>
                </c:pt>
                <c:pt idx="4" formatCode="#,##0.00;&quot;△&quot;#,##0.00">
                  <c:v>0</c:v>
                </c:pt>
              </c:numCache>
            </c:numRef>
          </c:val>
          <c:smooth val="0"/>
          <c:extLst>
            <c:ext xmlns:c16="http://schemas.microsoft.com/office/drawing/2014/chart" uri="{C3380CC4-5D6E-409C-BE32-E72D297353CC}">
              <c16:uniqueId val="{00000001-7D4A-498A-A8A1-B5990546F3B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34.36</c:v>
                </c:pt>
                <c:pt idx="1">
                  <c:v>33.92</c:v>
                </c:pt>
                <c:pt idx="2">
                  <c:v>33.92</c:v>
                </c:pt>
                <c:pt idx="3">
                  <c:v>32.75</c:v>
                </c:pt>
                <c:pt idx="4">
                  <c:v>31.87</c:v>
                </c:pt>
              </c:numCache>
            </c:numRef>
          </c:val>
          <c:extLst>
            <c:ext xmlns:c16="http://schemas.microsoft.com/office/drawing/2014/chart" uri="{C3380CC4-5D6E-409C-BE32-E72D297353CC}">
              <c16:uniqueId val="{00000000-C2C5-45AF-95BD-1C53CE67400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29.8</c:v>
                </c:pt>
                <c:pt idx="1">
                  <c:v>29.43</c:v>
                </c:pt>
                <c:pt idx="2">
                  <c:v>26.7</c:v>
                </c:pt>
                <c:pt idx="3">
                  <c:v>29.12</c:v>
                </c:pt>
                <c:pt idx="4">
                  <c:v>29.1</c:v>
                </c:pt>
              </c:numCache>
            </c:numRef>
          </c:val>
          <c:smooth val="0"/>
          <c:extLst>
            <c:ext xmlns:c16="http://schemas.microsoft.com/office/drawing/2014/chart" uri="{C3380CC4-5D6E-409C-BE32-E72D297353CC}">
              <c16:uniqueId val="{00000001-C2C5-45AF-95BD-1C53CE67400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57.94</c:v>
                </c:pt>
                <c:pt idx="1">
                  <c:v>58.89</c:v>
                </c:pt>
                <c:pt idx="2">
                  <c:v>61.09</c:v>
                </c:pt>
                <c:pt idx="3">
                  <c:v>60.97</c:v>
                </c:pt>
                <c:pt idx="4">
                  <c:v>61.96</c:v>
                </c:pt>
              </c:numCache>
            </c:numRef>
          </c:val>
          <c:extLst>
            <c:ext xmlns:c16="http://schemas.microsoft.com/office/drawing/2014/chart" uri="{C3380CC4-5D6E-409C-BE32-E72D297353CC}">
              <c16:uniqueId val="{00000000-1369-46BB-A14F-59DB0A43D90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66.95</c:v>
                </c:pt>
                <c:pt idx="1">
                  <c:v>66.33</c:v>
                </c:pt>
                <c:pt idx="2">
                  <c:v>66.459999999999994</c:v>
                </c:pt>
                <c:pt idx="3">
                  <c:v>64.42</c:v>
                </c:pt>
                <c:pt idx="4">
                  <c:v>63.84</c:v>
                </c:pt>
              </c:numCache>
            </c:numRef>
          </c:val>
          <c:smooth val="0"/>
          <c:extLst>
            <c:ext xmlns:c16="http://schemas.microsoft.com/office/drawing/2014/chart" uri="{C3380CC4-5D6E-409C-BE32-E72D297353CC}">
              <c16:uniqueId val="{00000001-1369-46BB-A14F-59DB0A43D90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100.08</c:v>
                </c:pt>
                <c:pt idx="1">
                  <c:v>99.41</c:v>
                </c:pt>
                <c:pt idx="2">
                  <c:v>100.65</c:v>
                </c:pt>
                <c:pt idx="3">
                  <c:v>100</c:v>
                </c:pt>
                <c:pt idx="4">
                  <c:v>100.08</c:v>
                </c:pt>
              </c:numCache>
            </c:numRef>
          </c:val>
          <c:extLst>
            <c:ext xmlns:c16="http://schemas.microsoft.com/office/drawing/2014/chart" uri="{C3380CC4-5D6E-409C-BE32-E72D297353CC}">
              <c16:uniqueId val="{00000000-49B1-414E-9E05-5DD78AC24DD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B1-414E-9E05-5DD78AC24DD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748-4F7E-97F5-F715B43D83C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48-4F7E-97F5-F715B43D83C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57-44FB-A397-E3F85F7A770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57-44FB-A397-E3F85F7A770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6BE-4839-885F-222780A3B2F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BE-4839-885F-222780A3B2F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5E6-4E60-B087-685CE0D35D5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E6-4E60-B087-685CE0D35D5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2E3-49EE-BC2B-0892CD6D25B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1491.92</c:v>
                </c:pt>
                <c:pt idx="1">
                  <c:v>1756.26</c:v>
                </c:pt>
                <c:pt idx="2">
                  <c:v>1864.29</c:v>
                </c:pt>
                <c:pt idx="3">
                  <c:v>1867.86</c:v>
                </c:pt>
                <c:pt idx="4">
                  <c:v>1786.64</c:v>
                </c:pt>
              </c:numCache>
            </c:numRef>
          </c:val>
          <c:smooth val="0"/>
          <c:extLst>
            <c:ext xmlns:c16="http://schemas.microsoft.com/office/drawing/2014/chart" uri="{C3380CC4-5D6E-409C-BE32-E72D297353CC}">
              <c16:uniqueId val="{00000001-22E3-49EE-BC2B-0892CD6D25B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69.69</c:v>
                </c:pt>
                <c:pt idx="1">
                  <c:v>43.98</c:v>
                </c:pt>
                <c:pt idx="2">
                  <c:v>51.63</c:v>
                </c:pt>
                <c:pt idx="3">
                  <c:v>70.819999999999993</c:v>
                </c:pt>
                <c:pt idx="4">
                  <c:v>68.400000000000006</c:v>
                </c:pt>
              </c:numCache>
            </c:numRef>
          </c:val>
          <c:extLst>
            <c:ext xmlns:c16="http://schemas.microsoft.com/office/drawing/2014/chart" uri="{C3380CC4-5D6E-409C-BE32-E72D297353CC}">
              <c16:uniqueId val="{00000000-177F-4D80-BEAF-E185DF087E3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46.77</c:v>
                </c:pt>
                <c:pt idx="1">
                  <c:v>45.78</c:v>
                </c:pt>
                <c:pt idx="2">
                  <c:v>51.32</c:v>
                </c:pt>
                <c:pt idx="3">
                  <c:v>46.93</c:v>
                </c:pt>
                <c:pt idx="4">
                  <c:v>46.93</c:v>
                </c:pt>
              </c:numCache>
            </c:numRef>
          </c:val>
          <c:smooth val="0"/>
          <c:extLst>
            <c:ext xmlns:c16="http://schemas.microsoft.com/office/drawing/2014/chart" uri="{C3380CC4-5D6E-409C-BE32-E72D297353CC}">
              <c16:uniqueId val="{00000001-177F-4D80-BEAF-E185DF087E3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251.78</c:v>
                </c:pt>
                <c:pt idx="1">
                  <c:v>393.5</c:v>
                </c:pt>
                <c:pt idx="2">
                  <c:v>338.52</c:v>
                </c:pt>
                <c:pt idx="3">
                  <c:v>261.27</c:v>
                </c:pt>
                <c:pt idx="4">
                  <c:v>280.56</c:v>
                </c:pt>
              </c:numCache>
            </c:numRef>
          </c:val>
          <c:extLst>
            <c:ext xmlns:c16="http://schemas.microsoft.com/office/drawing/2014/chart" uri="{C3380CC4-5D6E-409C-BE32-E72D297353CC}">
              <c16:uniqueId val="{00000000-F032-4973-86F2-3EE267EDFAA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348.75</c:v>
                </c:pt>
                <c:pt idx="1">
                  <c:v>367.7</c:v>
                </c:pt>
                <c:pt idx="2">
                  <c:v>329.91</c:v>
                </c:pt>
                <c:pt idx="3">
                  <c:v>346.96</c:v>
                </c:pt>
                <c:pt idx="4">
                  <c:v>345.6</c:v>
                </c:pt>
              </c:numCache>
            </c:numRef>
          </c:val>
          <c:smooth val="0"/>
          <c:extLst>
            <c:ext xmlns:c16="http://schemas.microsoft.com/office/drawing/2014/chart" uri="{C3380CC4-5D6E-409C-BE32-E72D297353CC}">
              <c16:uniqueId val="{00000001-F032-4973-86F2-3EE267EDFAA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【392.85】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和歌山県　田辺市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法非適用</v>
      </c>
      <c r="C8" s="40"/>
      <c r="D8" s="40"/>
      <c r="E8" s="40"/>
      <c r="F8" s="40"/>
      <c r="G8" s="40"/>
      <c r="H8" s="40"/>
      <c r="I8" s="40" t="str">
        <f>データ!J6</f>
        <v>下水道事業</v>
      </c>
      <c r="J8" s="40"/>
      <c r="K8" s="40"/>
      <c r="L8" s="40"/>
      <c r="M8" s="40"/>
      <c r="N8" s="40"/>
      <c r="O8" s="40"/>
      <c r="P8" s="40" t="str">
        <f>データ!K6</f>
        <v>漁業集落排水</v>
      </c>
      <c r="Q8" s="40"/>
      <c r="R8" s="40"/>
      <c r="S8" s="40"/>
      <c r="T8" s="40"/>
      <c r="U8" s="40"/>
      <c r="V8" s="40"/>
      <c r="W8" s="40" t="str">
        <f>データ!L6</f>
        <v>H3</v>
      </c>
      <c r="X8" s="40"/>
      <c r="Y8" s="40"/>
      <c r="Z8" s="40"/>
      <c r="AA8" s="40"/>
      <c r="AB8" s="40"/>
      <c r="AC8" s="40"/>
      <c r="AD8" s="41" t="str">
        <f>データ!$M$6</f>
        <v>非設置</v>
      </c>
      <c r="AE8" s="41"/>
      <c r="AF8" s="41"/>
      <c r="AG8" s="41"/>
      <c r="AH8" s="41"/>
      <c r="AI8" s="41"/>
      <c r="AJ8" s="41"/>
      <c r="AK8" s="3"/>
      <c r="AL8" s="42">
        <f>データ!S6</f>
        <v>70880</v>
      </c>
      <c r="AM8" s="42"/>
      <c r="AN8" s="42"/>
      <c r="AO8" s="42"/>
      <c r="AP8" s="42"/>
      <c r="AQ8" s="42"/>
      <c r="AR8" s="42"/>
      <c r="AS8" s="42"/>
      <c r="AT8" s="35">
        <f>データ!T6</f>
        <v>1026.9100000000001</v>
      </c>
      <c r="AU8" s="35"/>
      <c r="AV8" s="35"/>
      <c r="AW8" s="35"/>
      <c r="AX8" s="35"/>
      <c r="AY8" s="35"/>
      <c r="AZ8" s="35"/>
      <c r="BA8" s="35"/>
      <c r="BB8" s="35">
        <f>データ!U6</f>
        <v>69.02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t="str">
        <f>データ!O6</f>
        <v>該当数値なし</v>
      </c>
      <c r="J10" s="35"/>
      <c r="K10" s="35"/>
      <c r="L10" s="35"/>
      <c r="M10" s="35"/>
      <c r="N10" s="35"/>
      <c r="O10" s="35"/>
      <c r="P10" s="35">
        <f>データ!P6</f>
        <v>2.65</v>
      </c>
      <c r="Q10" s="35"/>
      <c r="R10" s="35"/>
      <c r="S10" s="35"/>
      <c r="T10" s="35"/>
      <c r="U10" s="35"/>
      <c r="V10" s="35"/>
      <c r="W10" s="35">
        <f>データ!Q6</f>
        <v>100</v>
      </c>
      <c r="X10" s="35"/>
      <c r="Y10" s="35"/>
      <c r="Z10" s="35"/>
      <c r="AA10" s="35"/>
      <c r="AB10" s="35"/>
      <c r="AC10" s="35"/>
      <c r="AD10" s="42">
        <f>データ!R6</f>
        <v>3850</v>
      </c>
      <c r="AE10" s="42"/>
      <c r="AF10" s="42"/>
      <c r="AG10" s="42"/>
      <c r="AH10" s="42"/>
      <c r="AI10" s="42"/>
      <c r="AJ10" s="42"/>
      <c r="AK10" s="2"/>
      <c r="AL10" s="42">
        <f>データ!V6</f>
        <v>1864</v>
      </c>
      <c r="AM10" s="42"/>
      <c r="AN10" s="42"/>
      <c r="AO10" s="42"/>
      <c r="AP10" s="42"/>
      <c r="AQ10" s="42"/>
      <c r="AR10" s="42"/>
      <c r="AS10" s="42"/>
      <c r="AT10" s="35">
        <f>データ!W6</f>
        <v>1.01</v>
      </c>
      <c r="AU10" s="35"/>
      <c r="AV10" s="35"/>
      <c r="AW10" s="35"/>
      <c r="AX10" s="35"/>
      <c r="AY10" s="35"/>
      <c r="AZ10" s="35"/>
      <c r="BA10" s="35"/>
      <c r="BB10" s="35">
        <f>データ!X6</f>
        <v>1845.54</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26</v>
      </c>
      <c r="BM14" s="66"/>
      <c r="BN14" s="66"/>
      <c r="BO14" s="66"/>
      <c r="BP14" s="66"/>
      <c r="BQ14" s="66"/>
      <c r="BR14" s="66"/>
      <c r="BS14" s="66"/>
      <c r="BT14" s="66"/>
      <c r="BU14" s="66"/>
      <c r="BV14" s="66"/>
      <c r="BW14" s="66"/>
      <c r="BX14" s="66"/>
      <c r="BY14" s="66"/>
      <c r="BZ14" s="6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1" t="s">
        <v>116</v>
      </c>
      <c r="BM16" s="72"/>
      <c r="BN16" s="72"/>
      <c r="BO16" s="72"/>
      <c r="BP16" s="72"/>
      <c r="BQ16" s="72"/>
      <c r="BR16" s="72"/>
      <c r="BS16" s="72"/>
      <c r="BT16" s="72"/>
      <c r="BU16" s="72"/>
      <c r="BV16" s="72"/>
      <c r="BW16" s="72"/>
      <c r="BX16" s="72"/>
      <c r="BY16" s="72"/>
      <c r="BZ16" s="7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1"/>
      <c r="BM17" s="72"/>
      <c r="BN17" s="72"/>
      <c r="BO17" s="72"/>
      <c r="BP17" s="72"/>
      <c r="BQ17" s="72"/>
      <c r="BR17" s="72"/>
      <c r="BS17" s="72"/>
      <c r="BT17" s="72"/>
      <c r="BU17" s="72"/>
      <c r="BV17" s="72"/>
      <c r="BW17" s="72"/>
      <c r="BX17" s="72"/>
      <c r="BY17" s="72"/>
      <c r="BZ17" s="7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1"/>
      <c r="BM18" s="72"/>
      <c r="BN18" s="72"/>
      <c r="BO18" s="72"/>
      <c r="BP18" s="72"/>
      <c r="BQ18" s="72"/>
      <c r="BR18" s="72"/>
      <c r="BS18" s="72"/>
      <c r="BT18" s="72"/>
      <c r="BU18" s="72"/>
      <c r="BV18" s="72"/>
      <c r="BW18" s="72"/>
      <c r="BX18" s="72"/>
      <c r="BY18" s="72"/>
      <c r="BZ18" s="7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1"/>
      <c r="BM19" s="72"/>
      <c r="BN19" s="72"/>
      <c r="BO19" s="72"/>
      <c r="BP19" s="72"/>
      <c r="BQ19" s="72"/>
      <c r="BR19" s="72"/>
      <c r="BS19" s="72"/>
      <c r="BT19" s="72"/>
      <c r="BU19" s="72"/>
      <c r="BV19" s="72"/>
      <c r="BW19" s="72"/>
      <c r="BX19" s="72"/>
      <c r="BY19" s="72"/>
      <c r="BZ19" s="7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1"/>
      <c r="BM20" s="72"/>
      <c r="BN20" s="72"/>
      <c r="BO20" s="72"/>
      <c r="BP20" s="72"/>
      <c r="BQ20" s="72"/>
      <c r="BR20" s="72"/>
      <c r="BS20" s="72"/>
      <c r="BT20" s="72"/>
      <c r="BU20" s="72"/>
      <c r="BV20" s="72"/>
      <c r="BW20" s="72"/>
      <c r="BX20" s="72"/>
      <c r="BY20" s="72"/>
      <c r="BZ20" s="7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1"/>
      <c r="BM21" s="72"/>
      <c r="BN21" s="72"/>
      <c r="BO21" s="72"/>
      <c r="BP21" s="72"/>
      <c r="BQ21" s="72"/>
      <c r="BR21" s="72"/>
      <c r="BS21" s="72"/>
      <c r="BT21" s="72"/>
      <c r="BU21" s="72"/>
      <c r="BV21" s="72"/>
      <c r="BW21" s="72"/>
      <c r="BX21" s="72"/>
      <c r="BY21" s="72"/>
      <c r="BZ21" s="7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1"/>
      <c r="BM22" s="72"/>
      <c r="BN22" s="72"/>
      <c r="BO22" s="72"/>
      <c r="BP22" s="72"/>
      <c r="BQ22" s="72"/>
      <c r="BR22" s="72"/>
      <c r="BS22" s="72"/>
      <c r="BT22" s="72"/>
      <c r="BU22" s="72"/>
      <c r="BV22" s="72"/>
      <c r="BW22" s="72"/>
      <c r="BX22" s="72"/>
      <c r="BY22" s="72"/>
      <c r="BZ22" s="7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1"/>
      <c r="BM23" s="72"/>
      <c r="BN23" s="72"/>
      <c r="BO23" s="72"/>
      <c r="BP23" s="72"/>
      <c r="BQ23" s="72"/>
      <c r="BR23" s="72"/>
      <c r="BS23" s="72"/>
      <c r="BT23" s="72"/>
      <c r="BU23" s="72"/>
      <c r="BV23" s="72"/>
      <c r="BW23" s="72"/>
      <c r="BX23" s="72"/>
      <c r="BY23" s="72"/>
      <c r="BZ23" s="7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1"/>
      <c r="BM24" s="72"/>
      <c r="BN24" s="72"/>
      <c r="BO24" s="72"/>
      <c r="BP24" s="72"/>
      <c r="BQ24" s="72"/>
      <c r="BR24" s="72"/>
      <c r="BS24" s="72"/>
      <c r="BT24" s="72"/>
      <c r="BU24" s="72"/>
      <c r="BV24" s="72"/>
      <c r="BW24" s="72"/>
      <c r="BX24" s="72"/>
      <c r="BY24" s="72"/>
      <c r="BZ24" s="7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1"/>
      <c r="BM25" s="72"/>
      <c r="BN25" s="72"/>
      <c r="BO25" s="72"/>
      <c r="BP25" s="72"/>
      <c r="BQ25" s="72"/>
      <c r="BR25" s="72"/>
      <c r="BS25" s="72"/>
      <c r="BT25" s="72"/>
      <c r="BU25" s="72"/>
      <c r="BV25" s="72"/>
      <c r="BW25" s="72"/>
      <c r="BX25" s="72"/>
      <c r="BY25" s="72"/>
      <c r="BZ25" s="7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1"/>
      <c r="BM26" s="72"/>
      <c r="BN26" s="72"/>
      <c r="BO26" s="72"/>
      <c r="BP26" s="72"/>
      <c r="BQ26" s="72"/>
      <c r="BR26" s="72"/>
      <c r="BS26" s="72"/>
      <c r="BT26" s="72"/>
      <c r="BU26" s="72"/>
      <c r="BV26" s="72"/>
      <c r="BW26" s="72"/>
      <c r="BX26" s="72"/>
      <c r="BY26" s="72"/>
      <c r="BZ26" s="7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1"/>
      <c r="BM27" s="72"/>
      <c r="BN27" s="72"/>
      <c r="BO27" s="72"/>
      <c r="BP27" s="72"/>
      <c r="BQ27" s="72"/>
      <c r="BR27" s="72"/>
      <c r="BS27" s="72"/>
      <c r="BT27" s="72"/>
      <c r="BU27" s="72"/>
      <c r="BV27" s="72"/>
      <c r="BW27" s="72"/>
      <c r="BX27" s="72"/>
      <c r="BY27" s="72"/>
      <c r="BZ27" s="7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1"/>
      <c r="BM28" s="72"/>
      <c r="BN28" s="72"/>
      <c r="BO28" s="72"/>
      <c r="BP28" s="72"/>
      <c r="BQ28" s="72"/>
      <c r="BR28" s="72"/>
      <c r="BS28" s="72"/>
      <c r="BT28" s="72"/>
      <c r="BU28" s="72"/>
      <c r="BV28" s="72"/>
      <c r="BW28" s="72"/>
      <c r="BX28" s="72"/>
      <c r="BY28" s="72"/>
      <c r="BZ28" s="7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1"/>
      <c r="BM29" s="72"/>
      <c r="BN29" s="72"/>
      <c r="BO29" s="72"/>
      <c r="BP29" s="72"/>
      <c r="BQ29" s="72"/>
      <c r="BR29" s="72"/>
      <c r="BS29" s="72"/>
      <c r="BT29" s="72"/>
      <c r="BU29" s="72"/>
      <c r="BV29" s="72"/>
      <c r="BW29" s="72"/>
      <c r="BX29" s="72"/>
      <c r="BY29" s="72"/>
      <c r="BZ29" s="7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1"/>
      <c r="BM30" s="72"/>
      <c r="BN30" s="72"/>
      <c r="BO30" s="72"/>
      <c r="BP30" s="72"/>
      <c r="BQ30" s="72"/>
      <c r="BR30" s="72"/>
      <c r="BS30" s="72"/>
      <c r="BT30" s="72"/>
      <c r="BU30" s="72"/>
      <c r="BV30" s="72"/>
      <c r="BW30" s="72"/>
      <c r="BX30" s="72"/>
      <c r="BY30" s="72"/>
      <c r="BZ30" s="7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1"/>
      <c r="BM31" s="72"/>
      <c r="BN31" s="72"/>
      <c r="BO31" s="72"/>
      <c r="BP31" s="72"/>
      <c r="BQ31" s="72"/>
      <c r="BR31" s="72"/>
      <c r="BS31" s="72"/>
      <c r="BT31" s="72"/>
      <c r="BU31" s="72"/>
      <c r="BV31" s="72"/>
      <c r="BW31" s="72"/>
      <c r="BX31" s="72"/>
      <c r="BY31" s="72"/>
      <c r="BZ31" s="7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1"/>
      <c r="BM32" s="72"/>
      <c r="BN32" s="72"/>
      <c r="BO32" s="72"/>
      <c r="BP32" s="72"/>
      <c r="BQ32" s="72"/>
      <c r="BR32" s="72"/>
      <c r="BS32" s="72"/>
      <c r="BT32" s="72"/>
      <c r="BU32" s="72"/>
      <c r="BV32" s="72"/>
      <c r="BW32" s="72"/>
      <c r="BX32" s="72"/>
      <c r="BY32" s="72"/>
      <c r="BZ32" s="7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1"/>
      <c r="BM33" s="72"/>
      <c r="BN33" s="72"/>
      <c r="BO33" s="72"/>
      <c r="BP33" s="72"/>
      <c r="BQ33" s="72"/>
      <c r="BR33" s="72"/>
      <c r="BS33" s="72"/>
      <c r="BT33" s="72"/>
      <c r="BU33" s="72"/>
      <c r="BV33" s="72"/>
      <c r="BW33" s="72"/>
      <c r="BX33" s="72"/>
      <c r="BY33" s="72"/>
      <c r="BZ33" s="7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1"/>
      <c r="BM34" s="72"/>
      <c r="BN34" s="72"/>
      <c r="BO34" s="72"/>
      <c r="BP34" s="72"/>
      <c r="BQ34" s="72"/>
      <c r="BR34" s="72"/>
      <c r="BS34" s="72"/>
      <c r="BT34" s="72"/>
      <c r="BU34" s="72"/>
      <c r="BV34" s="72"/>
      <c r="BW34" s="72"/>
      <c r="BX34" s="72"/>
      <c r="BY34" s="72"/>
      <c r="BZ34" s="7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1"/>
      <c r="BM35" s="72"/>
      <c r="BN35" s="72"/>
      <c r="BO35" s="72"/>
      <c r="BP35" s="72"/>
      <c r="BQ35" s="72"/>
      <c r="BR35" s="72"/>
      <c r="BS35" s="72"/>
      <c r="BT35" s="72"/>
      <c r="BU35" s="72"/>
      <c r="BV35" s="72"/>
      <c r="BW35" s="72"/>
      <c r="BX35" s="72"/>
      <c r="BY35" s="72"/>
      <c r="BZ35" s="7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1"/>
      <c r="BM36" s="72"/>
      <c r="BN36" s="72"/>
      <c r="BO36" s="72"/>
      <c r="BP36" s="72"/>
      <c r="BQ36" s="72"/>
      <c r="BR36" s="72"/>
      <c r="BS36" s="72"/>
      <c r="BT36" s="72"/>
      <c r="BU36" s="72"/>
      <c r="BV36" s="72"/>
      <c r="BW36" s="72"/>
      <c r="BX36" s="72"/>
      <c r="BY36" s="72"/>
      <c r="BZ36" s="7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1"/>
      <c r="BM37" s="72"/>
      <c r="BN37" s="72"/>
      <c r="BO37" s="72"/>
      <c r="BP37" s="72"/>
      <c r="BQ37" s="72"/>
      <c r="BR37" s="72"/>
      <c r="BS37" s="72"/>
      <c r="BT37" s="72"/>
      <c r="BU37" s="72"/>
      <c r="BV37" s="72"/>
      <c r="BW37" s="72"/>
      <c r="BX37" s="72"/>
      <c r="BY37" s="72"/>
      <c r="BZ37" s="7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1"/>
      <c r="BM38" s="72"/>
      <c r="BN38" s="72"/>
      <c r="BO38" s="72"/>
      <c r="BP38" s="72"/>
      <c r="BQ38" s="72"/>
      <c r="BR38" s="72"/>
      <c r="BS38" s="72"/>
      <c r="BT38" s="72"/>
      <c r="BU38" s="72"/>
      <c r="BV38" s="72"/>
      <c r="BW38" s="72"/>
      <c r="BX38" s="72"/>
      <c r="BY38" s="72"/>
      <c r="BZ38" s="7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1"/>
      <c r="BM39" s="72"/>
      <c r="BN39" s="72"/>
      <c r="BO39" s="72"/>
      <c r="BP39" s="72"/>
      <c r="BQ39" s="72"/>
      <c r="BR39" s="72"/>
      <c r="BS39" s="72"/>
      <c r="BT39" s="72"/>
      <c r="BU39" s="72"/>
      <c r="BV39" s="72"/>
      <c r="BW39" s="72"/>
      <c r="BX39" s="72"/>
      <c r="BY39" s="72"/>
      <c r="BZ39" s="7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1"/>
      <c r="BM40" s="72"/>
      <c r="BN40" s="72"/>
      <c r="BO40" s="72"/>
      <c r="BP40" s="72"/>
      <c r="BQ40" s="72"/>
      <c r="BR40" s="72"/>
      <c r="BS40" s="72"/>
      <c r="BT40" s="72"/>
      <c r="BU40" s="72"/>
      <c r="BV40" s="72"/>
      <c r="BW40" s="72"/>
      <c r="BX40" s="72"/>
      <c r="BY40" s="72"/>
      <c r="BZ40" s="7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1"/>
      <c r="BM41" s="72"/>
      <c r="BN41" s="72"/>
      <c r="BO41" s="72"/>
      <c r="BP41" s="72"/>
      <c r="BQ41" s="72"/>
      <c r="BR41" s="72"/>
      <c r="BS41" s="72"/>
      <c r="BT41" s="72"/>
      <c r="BU41" s="72"/>
      <c r="BV41" s="72"/>
      <c r="BW41" s="72"/>
      <c r="BX41" s="72"/>
      <c r="BY41" s="72"/>
      <c r="BZ41" s="7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1"/>
      <c r="BM42" s="72"/>
      <c r="BN42" s="72"/>
      <c r="BO42" s="72"/>
      <c r="BP42" s="72"/>
      <c r="BQ42" s="72"/>
      <c r="BR42" s="72"/>
      <c r="BS42" s="72"/>
      <c r="BT42" s="72"/>
      <c r="BU42" s="72"/>
      <c r="BV42" s="72"/>
      <c r="BW42" s="72"/>
      <c r="BX42" s="72"/>
      <c r="BY42" s="72"/>
      <c r="BZ42" s="7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1"/>
      <c r="BM43" s="72"/>
      <c r="BN43" s="72"/>
      <c r="BO43" s="72"/>
      <c r="BP43" s="72"/>
      <c r="BQ43" s="72"/>
      <c r="BR43" s="72"/>
      <c r="BS43" s="72"/>
      <c r="BT43" s="72"/>
      <c r="BU43" s="72"/>
      <c r="BV43" s="72"/>
      <c r="BW43" s="72"/>
      <c r="BX43" s="72"/>
      <c r="BY43" s="72"/>
      <c r="BZ43" s="7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4"/>
      <c r="BM44" s="75"/>
      <c r="BN44" s="75"/>
      <c r="BO44" s="75"/>
      <c r="BP44" s="75"/>
      <c r="BQ44" s="75"/>
      <c r="BR44" s="75"/>
      <c r="BS44" s="75"/>
      <c r="BT44" s="75"/>
      <c r="BU44" s="75"/>
      <c r="BV44" s="75"/>
      <c r="BW44" s="75"/>
      <c r="BX44" s="75"/>
      <c r="BY44" s="75"/>
      <c r="BZ44" s="7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117</v>
      </c>
      <c r="BM47" s="72"/>
      <c r="BN47" s="72"/>
      <c r="BO47" s="72"/>
      <c r="BP47" s="72"/>
      <c r="BQ47" s="72"/>
      <c r="BR47" s="72"/>
      <c r="BS47" s="72"/>
      <c r="BT47" s="72"/>
      <c r="BU47" s="72"/>
      <c r="BV47" s="72"/>
      <c r="BW47" s="72"/>
      <c r="BX47" s="72"/>
      <c r="BY47" s="72"/>
      <c r="BZ47" s="7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118</v>
      </c>
      <c r="BM66" s="72"/>
      <c r="BN66" s="72"/>
      <c r="BO66" s="72"/>
      <c r="BP66" s="72"/>
      <c r="BQ66" s="72"/>
      <c r="BR66" s="72"/>
      <c r="BS66" s="72"/>
      <c r="BT66" s="72"/>
      <c r="BU66" s="72"/>
      <c r="BV66" s="72"/>
      <c r="BW66" s="72"/>
      <c r="BX66" s="72"/>
      <c r="BY66" s="72"/>
      <c r="BZ66" s="7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2">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【974.72】</v>
      </c>
      <c r="I86" s="12" t="str">
        <f>データ!CA6</f>
        <v>【44.22】</v>
      </c>
      <c r="J86" s="12" t="str">
        <f>データ!CL6</f>
        <v>【392.85】</v>
      </c>
      <c r="K86" s="12" t="str">
        <f>データ!CW6</f>
        <v>【32.23】</v>
      </c>
      <c r="L86" s="12" t="str">
        <f>データ!DH6</f>
        <v>【80.63】</v>
      </c>
      <c r="M86" s="12" t="s">
        <v>43</v>
      </c>
      <c r="N86" s="12" t="s">
        <v>44</v>
      </c>
      <c r="O86" s="12" t="str">
        <f>データ!EO6</f>
        <v>【0.01】</v>
      </c>
    </row>
  </sheetData>
  <sheetProtection algorithmName="SHA-512" hashValue="vvliNEdc+/3K9Zb7zKmjvJE/CyX7SMANk1gYTPRcBov9qaeh1Pg0CuNfriKXgoX2Ijjek4ZY2VTmMyvP4rtLTw==" saltValue="pLyNDDvHH0ppaGBiTcXjp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2">
      <c r="A4" s="14" t="s">
        <v>57</v>
      </c>
      <c r="B4" s="16"/>
      <c r="C4" s="16"/>
      <c r="D4" s="16"/>
      <c r="E4" s="16"/>
      <c r="F4" s="16"/>
      <c r="G4" s="16"/>
      <c r="H4" s="82"/>
      <c r="I4" s="83"/>
      <c r="J4" s="83"/>
      <c r="K4" s="83"/>
      <c r="L4" s="83"/>
      <c r="M4" s="83"/>
      <c r="N4" s="83"/>
      <c r="O4" s="83"/>
      <c r="P4" s="83"/>
      <c r="Q4" s="83"/>
      <c r="R4" s="83"/>
      <c r="S4" s="83"/>
      <c r="T4" s="83"/>
      <c r="U4" s="83"/>
      <c r="V4" s="83"/>
      <c r="W4" s="83"/>
      <c r="X4" s="84"/>
      <c r="Y4" s="78" t="s">
        <v>58</v>
      </c>
      <c r="Z4" s="78"/>
      <c r="AA4" s="78"/>
      <c r="AB4" s="78"/>
      <c r="AC4" s="78"/>
      <c r="AD4" s="78"/>
      <c r="AE4" s="78"/>
      <c r="AF4" s="78"/>
      <c r="AG4" s="78"/>
      <c r="AH4" s="78"/>
      <c r="AI4" s="78"/>
      <c r="AJ4" s="78" t="s">
        <v>59</v>
      </c>
      <c r="AK4" s="78"/>
      <c r="AL4" s="78"/>
      <c r="AM4" s="78"/>
      <c r="AN4" s="78"/>
      <c r="AO4" s="78"/>
      <c r="AP4" s="78"/>
      <c r="AQ4" s="78"/>
      <c r="AR4" s="78"/>
      <c r="AS4" s="78"/>
      <c r="AT4" s="78"/>
      <c r="AU4" s="78" t="s">
        <v>60</v>
      </c>
      <c r="AV4" s="78"/>
      <c r="AW4" s="78"/>
      <c r="AX4" s="78"/>
      <c r="AY4" s="78"/>
      <c r="AZ4" s="78"/>
      <c r="BA4" s="78"/>
      <c r="BB4" s="78"/>
      <c r="BC4" s="78"/>
      <c r="BD4" s="78"/>
      <c r="BE4" s="78"/>
      <c r="BF4" s="78" t="s">
        <v>61</v>
      </c>
      <c r="BG4" s="78"/>
      <c r="BH4" s="78"/>
      <c r="BI4" s="78"/>
      <c r="BJ4" s="78"/>
      <c r="BK4" s="78"/>
      <c r="BL4" s="78"/>
      <c r="BM4" s="78"/>
      <c r="BN4" s="78"/>
      <c r="BO4" s="78"/>
      <c r="BP4" s="78"/>
      <c r="BQ4" s="78" t="s">
        <v>62</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2021</v>
      </c>
      <c r="C6" s="19">
        <f t="shared" ref="C6:X6" si="3">C7</f>
        <v>302066</v>
      </c>
      <c r="D6" s="19">
        <f t="shared" si="3"/>
        <v>47</v>
      </c>
      <c r="E6" s="19">
        <f t="shared" si="3"/>
        <v>17</v>
      </c>
      <c r="F6" s="19">
        <f t="shared" si="3"/>
        <v>6</v>
      </c>
      <c r="G6" s="19">
        <f t="shared" si="3"/>
        <v>0</v>
      </c>
      <c r="H6" s="19" t="str">
        <f t="shared" si="3"/>
        <v>和歌山県　田辺市</v>
      </c>
      <c r="I6" s="19" t="str">
        <f t="shared" si="3"/>
        <v>法非適用</v>
      </c>
      <c r="J6" s="19" t="str">
        <f t="shared" si="3"/>
        <v>下水道事業</v>
      </c>
      <c r="K6" s="19" t="str">
        <f t="shared" si="3"/>
        <v>漁業集落排水</v>
      </c>
      <c r="L6" s="19" t="str">
        <f t="shared" si="3"/>
        <v>H3</v>
      </c>
      <c r="M6" s="19" t="str">
        <f t="shared" si="3"/>
        <v>非設置</v>
      </c>
      <c r="N6" s="20" t="str">
        <f t="shared" si="3"/>
        <v>-</v>
      </c>
      <c r="O6" s="20" t="str">
        <f t="shared" si="3"/>
        <v>該当数値なし</v>
      </c>
      <c r="P6" s="20">
        <f t="shared" si="3"/>
        <v>2.65</v>
      </c>
      <c r="Q6" s="20">
        <f t="shared" si="3"/>
        <v>100</v>
      </c>
      <c r="R6" s="20">
        <f t="shared" si="3"/>
        <v>3850</v>
      </c>
      <c r="S6" s="20">
        <f t="shared" si="3"/>
        <v>70880</v>
      </c>
      <c r="T6" s="20">
        <f t="shared" si="3"/>
        <v>1026.9100000000001</v>
      </c>
      <c r="U6" s="20">
        <f t="shared" si="3"/>
        <v>69.02</v>
      </c>
      <c r="V6" s="20">
        <f t="shared" si="3"/>
        <v>1864</v>
      </c>
      <c r="W6" s="20">
        <f t="shared" si="3"/>
        <v>1.01</v>
      </c>
      <c r="X6" s="20">
        <f t="shared" si="3"/>
        <v>1845.54</v>
      </c>
      <c r="Y6" s="21">
        <f>IF(Y7="",NA(),Y7)</f>
        <v>100.08</v>
      </c>
      <c r="Z6" s="21">
        <f t="shared" ref="Z6:AH6" si="4">IF(Z7="",NA(),Z7)</f>
        <v>99.41</v>
      </c>
      <c r="AA6" s="21">
        <f t="shared" si="4"/>
        <v>100.65</v>
      </c>
      <c r="AB6" s="21">
        <f t="shared" si="4"/>
        <v>100</v>
      </c>
      <c r="AC6" s="21">
        <f t="shared" si="4"/>
        <v>100.08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1491.92</v>
      </c>
      <c r="BL6" s="21">
        <f t="shared" si="7"/>
        <v>1756.26</v>
      </c>
      <c r="BM6" s="21">
        <f t="shared" si="7"/>
        <v>1864.29</v>
      </c>
      <c r="BN6" s="21">
        <f t="shared" si="7"/>
        <v>1867.86</v>
      </c>
      <c r="BO6" s="21">
        <f t="shared" si="7"/>
        <v>1786.64</v>
      </c>
      <c r="BP6" s="20" t="str">
        <f>IF(BP7="","",IF(BP7="-","【-】","【"&amp;SUBSTITUTE(TEXT(BP7,"#,##0.00"),"-","△")&amp;"】"))</f>
        <v>【974.72】</v>
      </c>
      <c r="BQ6" s="21">
        <f>IF(BQ7="",NA(),BQ7)</f>
        <v>69.69</v>
      </c>
      <c r="BR6" s="21">
        <f t="shared" ref="BR6:BZ6" si="8">IF(BR7="",NA(),BR7)</f>
        <v>43.98</v>
      </c>
      <c r="BS6" s="21">
        <f t="shared" si="8"/>
        <v>51.63</v>
      </c>
      <c r="BT6" s="21">
        <f t="shared" si="8"/>
        <v>70.819999999999993</v>
      </c>
      <c r="BU6" s="21">
        <f t="shared" si="8"/>
        <v>68.400000000000006</v>
      </c>
      <c r="BV6" s="21">
        <f t="shared" si="8"/>
        <v>46.77</v>
      </c>
      <c r="BW6" s="21">
        <f t="shared" si="8"/>
        <v>45.78</v>
      </c>
      <c r="BX6" s="21">
        <f t="shared" si="8"/>
        <v>51.32</v>
      </c>
      <c r="BY6" s="21">
        <f t="shared" si="8"/>
        <v>46.93</v>
      </c>
      <c r="BZ6" s="21">
        <f t="shared" si="8"/>
        <v>46.93</v>
      </c>
      <c r="CA6" s="20" t="str">
        <f>IF(CA7="","",IF(CA7="-","【-】","【"&amp;SUBSTITUTE(TEXT(CA7,"#,##0.00"),"-","△")&amp;"】"))</f>
        <v>【44.22】</v>
      </c>
      <c r="CB6" s="21">
        <f>IF(CB7="",NA(),CB7)</f>
        <v>251.78</v>
      </c>
      <c r="CC6" s="21">
        <f t="shared" ref="CC6:CK6" si="9">IF(CC7="",NA(),CC7)</f>
        <v>393.5</v>
      </c>
      <c r="CD6" s="21">
        <f t="shared" si="9"/>
        <v>338.52</v>
      </c>
      <c r="CE6" s="21">
        <f t="shared" si="9"/>
        <v>261.27</v>
      </c>
      <c r="CF6" s="21">
        <f t="shared" si="9"/>
        <v>280.56</v>
      </c>
      <c r="CG6" s="21">
        <f t="shared" si="9"/>
        <v>348.75</v>
      </c>
      <c r="CH6" s="21">
        <f t="shared" si="9"/>
        <v>367.7</v>
      </c>
      <c r="CI6" s="21">
        <f t="shared" si="9"/>
        <v>329.91</v>
      </c>
      <c r="CJ6" s="21">
        <f t="shared" si="9"/>
        <v>346.96</v>
      </c>
      <c r="CK6" s="21">
        <f t="shared" si="9"/>
        <v>345.6</v>
      </c>
      <c r="CL6" s="20" t="str">
        <f>IF(CL7="","",IF(CL7="-","【-】","【"&amp;SUBSTITUTE(TEXT(CL7,"#,##0.00"),"-","△")&amp;"】"))</f>
        <v>【392.85】</v>
      </c>
      <c r="CM6" s="21">
        <f>IF(CM7="",NA(),CM7)</f>
        <v>34.36</v>
      </c>
      <c r="CN6" s="21">
        <f t="shared" ref="CN6:CV6" si="10">IF(CN7="",NA(),CN7)</f>
        <v>33.92</v>
      </c>
      <c r="CO6" s="21">
        <f t="shared" si="10"/>
        <v>33.92</v>
      </c>
      <c r="CP6" s="21">
        <f t="shared" si="10"/>
        <v>32.75</v>
      </c>
      <c r="CQ6" s="21">
        <f t="shared" si="10"/>
        <v>31.87</v>
      </c>
      <c r="CR6" s="21">
        <f t="shared" si="10"/>
        <v>29.8</v>
      </c>
      <c r="CS6" s="21">
        <f t="shared" si="10"/>
        <v>29.43</v>
      </c>
      <c r="CT6" s="21">
        <f t="shared" si="10"/>
        <v>26.7</v>
      </c>
      <c r="CU6" s="21">
        <f t="shared" si="10"/>
        <v>29.12</v>
      </c>
      <c r="CV6" s="21">
        <f t="shared" si="10"/>
        <v>29.1</v>
      </c>
      <c r="CW6" s="20" t="str">
        <f>IF(CW7="","",IF(CW7="-","【-】","【"&amp;SUBSTITUTE(TEXT(CW7,"#,##0.00"),"-","△")&amp;"】"))</f>
        <v>【32.23】</v>
      </c>
      <c r="CX6" s="21">
        <f>IF(CX7="",NA(),CX7)</f>
        <v>57.94</v>
      </c>
      <c r="CY6" s="21">
        <f t="shared" ref="CY6:DG6" si="11">IF(CY7="",NA(),CY7)</f>
        <v>58.89</v>
      </c>
      <c r="CZ6" s="21">
        <f t="shared" si="11"/>
        <v>61.09</v>
      </c>
      <c r="DA6" s="21">
        <f t="shared" si="11"/>
        <v>60.97</v>
      </c>
      <c r="DB6" s="21">
        <f t="shared" si="11"/>
        <v>61.96</v>
      </c>
      <c r="DC6" s="21">
        <f t="shared" si="11"/>
        <v>66.95</v>
      </c>
      <c r="DD6" s="21">
        <f t="shared" si="11"/>
        <v>66.33</v>
      </c>
      <c r="DE6" s="21">
        <f t="shared" si="11"/>
        <v>66.459999999999994</v>
      </c>
      <c r="DF6" s="21">
        <f t="shared" si="11"/>
        <v>64.42</v>
      </c>
      <c r="DG6" s="21">
        <f t="shared" si="11"/>
        <v>63.84</v>
      </c>
      <c r="DH6" s="20" t="str">
        <f>IF(DH7="","",IF(DH7="-","【-】","【"&amp;SUBSTITUTE(TEXT(DH7,"#,##0.00"),"-","△")&amp;"】"))</f>
        <v>【80.63】</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1">
        <f t="shared" ref="EF6:EN6" si="14">IF(EF7="",NA(),EF7)</f>
        <v>1.1200000000000001</v>
      </c>
      <c r="EG6" s="21">
        <f t="shared" si="14"/>
        <v>0.28999999999999998</v>
      </c>
      <c r="EH6" s="20">
        <f t="shared" si="14"/>
        <v>0</v>
      </c>
      <c r="EI6" s="20">
        <f t="shared" si="14"/>
        <v>0</v>
      </c>
      <c r="EJ6" s="20">
        <f t="shared" si="14"/>
        <v>0</v>
      </c>
      <c r="EK6" s="21">
        <f t="shared" si="14"/>
        <v>0.26</v>
      </c>
      <c r="EL6" s="21">
        <f t="shared" si="14"/>
        <v>0.04</v>
      </c>
      <c r="EM6" s="20">
        <f t="shared" si="14"/>
        <v>0</v>
      </c>
      <c r="EN6" s="20">
        <f t="shared" si="14"/>
        <v>0</v>
      </c>
      <c r="EO6" s="20" t="str">
        <f>IF(EO7="","",IF(EO7="-","【-】","【"&amp;SUBSTITUTE(TEXT(EO7,"#,##0.00"),"-","△")&amp;"】"))</f>
        <v>【0.01】</v>
      </c>
    </row>
    <row r="7" spans="1:145" s="22" customFormat="1" x14ac:dyDescent="0.2">
      <c r="A7" s="14"/>
      <c r="B7" s="23">
        <v>2021</v>
      </c>
      <c r="C7" s="23">
        <v>302066</v>
      </c>
      <c r="D7" s="23">
        <v>47</v>
      </c>
      <c r="E7" s="23">
        <v>17</v>
      </c>
      <c r="F7" s="23">
        <v>6</v>
      </c>
      <c r="G7" s="23">
        <v>0</v>
      </c>
      <c r="H7" s="23" t="s">
        <v>98</v>
      </c>
      <c r="I7" s="23" t="s">
        <v>99</v>
      </c>
      <c r="J7" s="23" t="s">
        <v>100</v>
      </c>
      <c r="K7" s="23" t="s">
        <v>101</v>
      </c>
      <c r="L7" s="23" t="s">
        <v>102</v>
      </c>
      <c r="M7" s="23" t="s">
        <v>103</v>
      </c>
      <c r="N7" s="24" t="s">
        <v>104</v>
      </c>
      <c r="O7" s="24" t="s">
        <v>105</v>
      </c>
      <c r="P7" s="24">
        <v>2.65</v>
      </c>
      <c r="Q7" s="24">
        <v>100</v>
      </c>
      <c r="R7" s="24">
        <v>3850</v>
      </c>
      <c r="S7" s="24">
        <v>70880</v>
      </c>
      <c r="T7" s="24">
        <v>1026.9100000000001</v>
      </c>
      <c r="U7" s="24">
        <v>69.02</v>
      </c>
      <c r="V7" s="24">
        <v>1864</v>
      </c>
      <c r="W7" s="24">
        <v>1.01</v>
      </c>
      <c r="X7" s="24">
        <v>1845.54</v>
      </c>
      <c r="Y7" s="24">
        <v>100.08</v>
      </c>
      <c r="Z7" s="24">
        <v>99.41</v>
      </c>
      <c r="AA7" s="24">
        <v>100.65</v>
      </c>
      <c r="AB7" s="24">
        <v>100</v>
      </c>
      <c r="AC7" s="24">
        <v>100.08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1491.92</v>
      </c>
      <c r="BL7" s="24">
        <v>1756.26</v>
      </c>
      <c r="BM7" s="24">
        <v>1864.29</v>
      </c>
      <c r="BN7" s="24">
        <v>1867.86</v>
      </c>
      <c r="BO7" s="24">
        <v>1786.64</v>
      </c>
      <c r="BP7" s="24">
        <v>974.72</v>
      </c>
      <c r="BQ7" s="24">
        <v>69.69</v>
      </c>
      <c r="BR7" s="24">
        <v>43.98</v>
      </c>
      <c r="BS7" s="24">
        <v>51.63</v>
      </c>
      <c r="BT7" s="24">
        <v>70.819999999999993</v>
      </c>
      <c r="BU7" s="24">
        <v>68.400000000000006</v>
      </c>
      <c r="BV7" s="24">
        <v>46.77</v>
      </c>
      <c r="BW7" s="24">
        <v>45.78</v>
      </c>
      <c r="BX7" s="24">
        <v>51.32</v>
      </c>
      <c r="BY7" s="24">
        <v>46.93</v>
      </c>
      <c r="BZ7" s="24">
        <v>46.93</v>
      </c>
      <c r="CA7" s="24">
        <v>44.22</v>
      </c>
      <c r="CB7" s="24">
        <v>251.78</v>
      </c>
      <c r="CC7" s="24">
        <v>393.5</v>
      </c>
      <c r="CD7" s="24">
        <v>338.52</v>
      </c>
      <c r="CE7" s="24">
        <v>261.27</v>
      </c>
      <c r="CF7" s="24">
        <v>280.56</v>
      </c>
      <c r="CG7" s="24">
        <v>348.75</v>
      </c>
      <c r="CH7" s="24">
        <v>367.7</v>
      </c>
      <c r="CI7" s="24">
        <v>329.91</v>
      </c>
      <c r="CJ7" s="24">
        <v>346.96</v>
      </c>
      <c r="CK7" s="24">
        <v>345.6</v>
      </c>
      <c r="CL7" s="24">
        <v>392.85</v>
      </c>
      <c r="CM7" s="24">
        <v>34.36</v>
      </c>
      <c r="CN7" s="24">
        <v>33.92</v>
      </c>
      <c r="CO7" s="24">
        <v>33.92</v>
      </c>
      <c r="CP7" s="24">
        <v>32.75</v>
      </c>
      <c r="CQ7" s="24">
        <v>31.87</v>
      </c>
      <c r="CR7" s="24">
        <v>29.8</v>
      </c>
      <c r="CS7" s="24">
        <v>29.43</v>
      </c>
      <c r="CT7" s="24">
        <v>26.7</v>
      </c>
      <c r="CU7" s="24">
        <v>29.12</v>
      </c>
      <c r="CV7" s="24">
        <v>29.1</v>
      </c>
      <c r="CW7" s="24">
        <v>32.229999999999997</v>
      </c>
      <c r="CX7" s="24">
        <v>57.94</v>
      </c>
      <c r="CY7" s="24">
        <v>58.89</v>
      </c>
      <c r="CZ7" s="24">
        <v>61.09</v>
      </c>
      <c r="DA7" s="24">
        <v>60.97</v>
      </c>
      <c r="DB7" s="24">
        <v>61.96</v>
      </c>
      <c r="DC7" s="24">
        <v>66.95</v>
      </c>
      <c r="DD7" s="24">
        <v>66.33</v>
      </c>
      <c r="DE7" s="24">
        <v>66.459999999999994</v>
      </c>
      <c r="DF7" s="24">
        <v>64.42</v>
      </c>
      <c r="DG7" s="24">
        <v>63.84</v>
      </c>
      <c r="DH7" s="24">
        <v>80.63</v>
      </c>
      <c r="DI7" s="24"/>
      <c r="DJ7" s="24"/>
      <c r="DK7" s="24"/>
      <c r="DL7" s="24"/>
      <c r="DM7" s="24"/>
      <c r="DN7" s="24"/>
      <c r="DO7" s="24"/>
      <c r="DP7" s="24"/>
      <c r="DQ7" s="24"/>
      <c r="DR7" s="24"/>
      <c r="DS7" s="24"/>
      <c r="DT7" s="24"/>
      <c r="DU7" s="24"/>
      <c r="DV7" s="24"/>
      <c r="DW7" s="24"/>
      <c r="DX7" s="24"/>
      <c r="DY7" s="24"/>
      <c r="DZ7" s="24"/>
      <c r="EA7" s="24"/>
      <c r="EB7" s="24"/>
      <c r="EC7" s="24"/>
      <c r="ED7" s="24"/>
      <c r="EE7" s="24">
        <v>0</v>
      </c>
      <c r="EF7" s="24">
        <v>1.1200000000000001</v>
      </c>
      <c r="EG7" s="24">
        <v>0.28999999999999998</v>
      </c>
      <c r="EH7" s="24">
        <v>0</v>
      </c>
      <c r="EI7" s="24">
        <v>0</v>
      </c>
      <c r="EJ7" s="24">
        <v>0</v>
      </c>
      <c r="EK7" s="24">
        <v>0.26</v>
      </c>
      <c r="EL7" s="24">
        <v>0.04</v>
      </c>
      <c r="EM7" s="24">
        <v>0</v>
      </c>
      <c r="EN7" s="24">
        <v>0</v>
      </c>
      <c r="EO7" s="24">
        <v>0.01</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111</v>
      </c>
    </row>
    <row r="12" spans="1:145" x14ac:dyDescent="0.2">
      <c r="B12">
        <v>1</v>
      </c>
      <c r="C12">
        <v>1</v>
      </c>
      <c r="D12">
        <v>1</v>
      </c>
      <c r="E12">
        <v>2</v>
      </c>
      <c r="F12">
        <v>3</v>
      </c>
      <c r="G12" t="s">
        <v>112</v>
      </c>
    </row>
    <row r="13" spans="1:145" x14ac:dyDescent="0.2">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2023-01-31T14:00:20Z</cp:lastPrinted>
  <dcterms:created xsi:type="dcterms:W3CDTF">2022-12-01T02:03:09Z</dcterms:created>
  <dcterms:modified xsi:type="dcterms:W3CDTF">2023-02-21T01:06:53Z</dcterms:modified>
  <cp:category/>
</cp:coreProperties>
</file>