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348F4141-8646-4382-AF1E-C83F8242B8CC}" xr6:coauthVersionLast="36" xr6:coauthVersionMax="36" xr10:uidLastSave="{00000000-0000-0000-0000-000000000000}"/>
  <workbookProtection workbookAlgorithmName="SHA-512" workbookHashValue="NH3rW1bVy/CMr1opTFW6yyPty2OtO/E9vIc5xTP9TH0bH07+ih0ijxCNNI8yiM+8WAa5SEpRAzxem43I4cyYkA==" workbookSaltValue="aGMO7j8aZ5QGzgtAfIONL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I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<sst xmlns="http://schemas.openxmlformats.org/spreadsheetml/2006/main" count="236" uniqueCount="122">
  <si>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</si>
  <si>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</si>
  <si>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</si>
  <si>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</si>
  <si>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</si>
  <si>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</si>
  <si>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</si>
  <si>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</si>
  <si>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</si>
  <si>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</si>
  <si>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</si>
  <si>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</si>
  <si>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</si>
  <si>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</si>
  <si>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</si>
  <si>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</si>
  <si>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</si>
  <si>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</si>
  <si>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</si>
  <si>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</si>
  <si>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</si>
  <si>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</si>
  <si>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</si>
  <si>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</si>
  <si>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</si>
  <si>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</si>
  <si>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</si>
  <si>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</si>
  <si>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</si>
  <si>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</si>
  <si>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</si>
  <si>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</si>
  <si>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</si>
  <si>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</si>
  <si>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</si>
  <si>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</si>
  <si>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</si>
  <si>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</si>
  <si>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</si>
  <si>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</si>
  <si>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</si>
  <si>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</si>
  <si>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</si>
  <si>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</si>
  <si>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</si>
  <si>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</si>
  <si>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</si>
  <si>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</si>
  <si>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</si>
  <si>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</si>
  <si>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</si>
  <si>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</si>
  <si>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</si>
  <si>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</si>
  <si>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</si>
  <si>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</si>
  <si>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</si>
  <si>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</si>
  <si>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</si>
  <si>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</si>
  <si>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</si>
  <si>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</si>
  <si>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</si>
  <si>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</si>
  <si>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</si>
  <si>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</si>
  <si>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</si>
  <si>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</si>
  <si>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</si>
  <si>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</si>
  <si>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</si>
  <si>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</si>
  <si>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</si>
  <si>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</si>
  <si>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</si>
  <si>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</si>
  <si>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</si>
  <si>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</si>
  <si>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</si>
  <si>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</si>
  <si>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</si>
  <si>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</si>
  <si>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</si>
  <si>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</si>
  <si>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</si>
  <si>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</si>
  <si>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</si>
  <si>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</si>
  <si>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</si>
  <si>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</si>
  <si>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</si>
  <si>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</si>
  <si>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</si>
  <si>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</si>
  <si>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</si>
  <si>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</si>
  <si>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</si>
  <si>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</si>
  <si>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</si>
  <si>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</si>
  <si>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</si>
  <si>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</si>
  <si>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</si>
  <si>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</si>
  <si>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</si>
  <si>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</si>
  <si>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</si>
  <si>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</si>
  <si>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</si>
  <si>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</si>
  <si>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</si>
  <si>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</si>
  <si>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</si>
  <si>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</si>
  <si>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</si>
  <si>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</si>
  <si>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</si>
  <si>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</si>
  <si>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</si>
  <si>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ヒク</t>
    </rPh>
    <rPh sb="198" eb="200">
      <t>コンゴ</t>
    </rPh>
    <phoneticPr fontId="7"/>
  </si>
  <si>
    <t>　本市の農業集落排水事業は、平成17年度の市町村合併以前から旧田辺市域の10地域で行われている事業です。
　今後、人口減少により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</si>
  <si>
    <r>
      <t>　供用開始から</t>
    </r>
    <r>
      <rPr>
        <sz val="11"/>
        <color rgb="FF00B0F0"/>
        <rFont val="ＭＳ ゴシック"/>
        <family val="3"/>
        <charset val="128"/>
      </rPr>
      <t>17</t>
    </r>
    <r>
      <rPr>
        <sz val="11"/>
        <color theme="1"/>
        <rFont val="ＭＳ ゴシック"/>
        <family val="3"/>
        <charset val="128"/>
      </rPr>
      <t>年～</t>
    </r>
    <r>
      <rPr>
        <sz val="11"/>
        <color rgb="FF00B0F0"/>
        <rFont val="ＭＳ ゴシック"/>
        <family val="3"/>
        <charset val="128"/>
      </rPr>
      <t>30</t>
    </r>
    <r>
      <rPr>
        <sz val="11"/>
        <color theme="1"/>
        <rFont val="ＭＳ ゴシック"/>
        <family val="3"/>
        <charset val="128"/>
      </rPr>
      <t>年が経過しており改修等が必要な時期となってきていると考えられます。計画的な改修を行うため、平成28年度</t>
    </r>
    <r>
      <rPr>
        <sz val="11"/>
        <color rgb="FF00B0F0"/>
        <rFont val="ＭＳ ゴシック"/>
        <family val="3"/>
        <charset val="128"/>
      </rPr>
      <t>に</t>
    </r>
    <r>
      <rPr>
        <sz val="11"/>
        <color theme="1"/>
        <rFont val="ＭＳ ゴシック"/>
        <family val="3"/>
        <charset val="128"/>
      </rPr>
      <t>施設及び管路等の機能診断調査と最適整備構想（長期的な改修計画）の策定を行い、</t>
    </r>
    <r>
      <rPr>
        <sz val="11"/>
        <color rgb="FF00B0F0"/>
        <rFont val="ＭＳ ゴシック"/>
        <family val="3"/>
        <charset val="128"/>
      </rPr>
      <t>令和３年度はマンホールポンプ緊急通報装置の更新を行いました</t>
    </r>
    <r>
      <rPr>
        <sz val="11"/>
        <color theme="1"/>
        <rFont val="ＭＳ ゴシック"/>
        <family val="3"/>
        <charset val="128"/>
      </rPr>
      <t>。
　</t>
    </r>
    <r>
      <rPr>
        <sz val="11"/>
        <color rgb="FF00B0F0"/>
        <rFont val="ＭＳ ゴシック"/>
        <family val="3"/>
        <charset val="128"/>
      </rPr>
      <t>今後も引続き、</t>
    </r>
    <r>
      <rPr>
        <sz val="11"/>
        <color theme="1"/>
        <rFont val="ＭＳ ゴシック"/>
        <family val="3"/>
        <charset val="128"/>
      </rPr>
      <t>計画的な施設の改修を行うことで、施設の長寿命化及びライフサイクルコストの低減を図りたいと考えております。</t>
    </r>
    <rPh sb="1" eb="3">
      <t>キョウヨウ</t>
    </rPh>
    <rPh sb="3" eb="5">
      <t>カイシ</t>
    </rPh>
    <rPh sb="103" eb="105">
      <t>レイワ</t>
    </rPh>
    <rPh sb="106" eb="108">
      <t>ネンド</t>
    </rPh>
    <rPh sb="117" eb="123">
      <t>キンキュウツウホウソウチ</t>
    </rPh>
    <rPh sb="124" eb="126">
      <t>コウシン</t>
    </rPh>
    <rPh sb="127" eb="128">
      <t>オコナ</t>
    </rPh>
    <rPh sb="138" eb="140">
      <t>ヒキツヅ</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</si>
</sst>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0-4FA5-B2AB-E828EB2682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DA0-4FA5-B2AB-E828EB2682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46.11</c:v>
                </c:pt>
                <c:pt idx="1">
                  <c:v>45.93</c:v>
                </c:pt>
                <c:pt idx="2">
                  <c:v>44.48</c:v>
                </c:pt>
                <c:pt idx="3">
                  <c:v>44.51</c:v>
                </c:pt>
                <c:pt idx="4">
                  <c:v>43.41</c:v>
                </c:pt>
              </c:numCache>
            </c:numRef>
          </c:val>
          <c:extLst>
            <c:ext xmlns:c16="http://schemas.microsoft.com/office/drawing/2014/chart" uri="{C3380CC4-5D6E-409C-BE32-E72D297353CC}">
              <c16:uniqueId val="{00000000-3E49-4971-A18D-BB0667F782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E49-4971-A18D-BB0667F782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82.06</c:v>
                </c:pt>
                <c:pt idx="1">
                  <c:v>82.35</c:v>
                </c:pt>
                <c:pt idx="2">
                  <c:v>82.36</c:v>
                </c:pt>
                <c:pt idx="3">
                  <c:v>82.68</c:v>
                </c:pt>
                <c:pt idx="4">
                  <c:v>82.02</c:v>
                </c:pt>
              </c:numCache>
            </c:numRef>
          </c:val>
          <c:extLst>
            <c:ext xmlns:c16="http://schemas.microsoft.com/office/drawing/2014/chart" uri="{C3380CC4-5D6E-409C-BE32-E72D297353CC}">
              <c16:uniqueId val="{00000000-14D5-4FBE-8DC4-548E9239C2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4D5-4FBE-8DC4-548E9239C2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96.22</c:v>
                </c:pt>
                <c:pt idx="1">
                  <c:v>96.14</c:v>
                </c:pt>
                <c:pt idx="2">
                  <c:v>96.08</c:v>
                </c:pt>
                <c:pt idx="3">
                  <c:v>95.51</c:v>
                </c:pt>
                <c:pt idx="4">
                  <c:v>94.35</c:v>
                </c:pt>
              </c:numCache>
            </c:numRef>
          </c:val>
          <c:extLst>
            <c:ext xmlns:c16="http://schemas.microsoft.com/office/drawing/2014/chart" uri="{C3380CC4-5D6E-409C-BE32-E72D297353CC}">
              <c16:uniqueId val="{00000000-4F1F-4D49-9D1B-277F8558BC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F-4D49-9D1B-277F8558BC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0-4460-A240-FF33A31CAC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0-4460-A240-FF33A31CAC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5-4B08-B0FD-4A0F3E2BAC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5-4B08-B0FD-4A0F3E2BAC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7-4FFA-B6E2-935AF6EE53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7-4FFA-B6E2-935AF6EE53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2-484D-8024-71F353709B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2-484D-8024-71F353709B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2.88</c:v>
                </c:pt>
                <c:pt idx="1">
                  <c:v>2.59</c:v>
                </c:pt>
                <c:pt idx="2" formatCode="#,##0.00;&quot;△&quot;#,##0.00">
                  <c:v>0</c:v>
                </c:pt>
                <c:pt idx="3">
                  <c:v>1.63</c:v>
                </c:pt>
                <c:pt idx="4" formatCode="#,##0.00;&quot;△&quot;#,##0.00">
                  <c:v>0</c:v>
                </c:pt>
              </c:numCache>
            </c:numRef>
          </c:val>
          <c:extLst>
            <c:ext xmlns:c16="http://schemas.microsoft.com/office/drawing/2014/chart" uri="{C3380CC4-5D6E-409C-BE32-E72D297353CC}">
              <c16:uniqueId val="{00000000-2B6B-4357-B91F-13953C4257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B6B-4357-B91F-13953C4257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70.14</c:v>
                </c:pt>
                <c:pt idx="1">
                  <c:v>75.3</c:v>
                </c:pt>
                <c:pt idx="2">
                  <c:v>71.510000000000005</c:v>
                </c:pt>
                <c:pt idx="3">
                  <c:v>74</c:v>
                </c:pt>
                <c:pt idx="4">
                  <c:v>71.900000000000006</c:v>
                </c:pt>
              </c:numCache>
            </c:numRef>
          </c:val>
          <c:extLst>
            <c:ext xmlns:c16="http://schemas.microsoft.com/office/drawing/2014/chart" uri="{C3380CC4-5D6E-409C-BE32-E72D297353CC}">
              <c16:uniqueId val="{00000000-98E9-4189-842D-54F126FD74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8E9-4189-842D-54F126FD74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213.39</c:v>
                </c:pt>
                <c:pt idx="1">
                  <c:v>212.47</c:v>
                </c:pt>
                <c:pt idx="2">
                  <c:v>225.63</c:v>
                </c:pt>
                <c:pt idx="3">
                  <c:v>215.87</c:v>
                </c:pt>
                <c:pt idx="4">
                  <c:v>221.2</c:v>
                </c:pt>
              </c:numCache>
            </c:numRef>
          </c:val>
          <c:extLst>
            <c:ext xmlns:c16="http://schemas.microsoft.com/office/drawing/2014/chart" uri="{C3380CC4-5D6E-409C-BE32-E72D297353CC}">
              <c16:uniqueId val="{00000000-AFC1-44EA-940B-64C7D4401C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FC1-44EA-940B-64C7D4401C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和歌山県　田辺市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70880</v>
      </c>
      <c r="AM8" s="46"/>
      <c r="AN8" s="46"/>
      <c r="AO8" s="46"/>
      <c r="AP8" s="46"/>
      <c r="AQ8" s="46"/>
      <c r="AR8" s="46"/>
      <c r="AS8" s="46"/>
      <c r="AT8" s="45">
        <f>データ!T6</f>
        <v>1026.9100000000001</v>
      </c>
      <c r="AU8" s="45"/>
      <c r="AV8" s="45"/>
      <c r="AW8" s="45"/>
      <c r="AX8" s="45"/>
      <c r="AY8" s="45"/>
      <c r="AZ8" s="45"/>
      <c r="BA8" s="45"/>
      <c r="BB8" s="45">
        <f>データ!U6</f>
        <v>69.02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11.49</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8089</v>
      </c>
      <c r="AM10" s="46"/>
      <c r="AN10" s="46"/>
      <c r="AO10" s="46"/>
      <c r="AP10" s="46"/>
      <c r="AQ10" s="46"/>
      <c r="AR10" s="46"/>
      <c r="AS10" s="46"/>
      <c r="AT10" s="45">
        <f>データ!W6</f>
        <v>3.35</v>
      </c>
      <c r="AU10" s="45"/>
      <c r="AV10" s="45"/>
      <c r="AW10" s="45"/>
      <c r="AX10" s="45"/>
      <c r="AY10" s="45"/>
      <c r="AZ10" s="45"/>
      <c r="BA10" s="45"/>
      <c r="BB10" s="45">
        <f>データ!X6</f>
        <v>2414.63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TXtA0XyNFG4mEBFJxZl/A0HnRosJQ/XtqCTXGKKHS8WaJkFKln6CkyCwR5Vsf3+iKPDQwcAnOoW2xZvglmpS6Q==" saltValue="bBLGZZk5XE04BgNuSR/C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302066</v>
      </c>
      <c r="D6" s="19">
        <f t="shared" si="3"/>
        <v>47</v>
      </c>
      <c r="E6" s="19">
        <f t="shared" si="3"/>
        <v>17</v>
      </c>
      <c r="F6" s="19">
        <f t="shared" si="3"/>
        <v>5</v>
      </c>
      <c r="G6" s="19">
        <f t="shared" si="3"/>
        <v>0</v>
      </c>
      <c r="H6" s="19" t="str">
        <f t="shared" si="3"/>
        <v>和歌山県　田辺市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11.49</v>
      </c>
      <c r="Q6" s="20">
        <f t="shared" si="3"/>
        <v>100</v>
      </c>
      <c r="R6" s="20">
        <f t="shared" si="3"/>
        <v>3850</v>
      </c>
      <c r="S6" s="20">
        <f t="shared" si="3"/>
        <v>70880</v>
      </c>
      <c r="T6" s="20">
        <f t="shared" si="3"/>
        <v>1026.9100000000001</v>
      </c>
      <c r="U6" s="20">
        <f t="shared" si="3"/>
        <v>69.02</v>
      </c>
      <c r="V6" s="20">
        <f t="shared" si="3"/>
        <v>8089</v>
      </c>
      <c r="W6" s="20">
        <f t="shared" si="3"/>
        <v>3.35</v>
      </c>
      <c r="X6" s="20">
        <f t="shared" si="3"/>
        <v>2414.63</v>
      </c>
      <c r="Y6" s="21">
        <f>IF(Y7="",NA(),Y7)</f>
        <v>96.22</v>
      </c>
      <c r="Z6" s="21">
        <f t="shared" ref="Z6:AH6" si="4">IF(Z7="",NA(),Z7)</f>
        <v>96.14</v>
      </c>
      <c r="AA6" s="21">
        <f t="shared" si="4"/>
        <v>96.08</v>
      </c>
      <c r="AB6" s="21">
        <f t="shared" si="4"/>
        <v>95.51</v>
      </c>
      <c r="AC6" s="21">
        <f t="shared" si="4"/>
        <v>94.35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2.88</v>
      </c>
      <c r="BG6" s="21">
        <f t="shared" ref="BG6:BO6" si="7">IF(BG7="",NA(),BG7)</f>
        <v>2.59</v>
      </c>
      <c r="BH6" s="20">
        <f t="shared" si="7"/>
        <v>0</v>
      </c>
      <c r="BI6" s="21">
        <f t="shared" si="7"/>
        <v>1.63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70.14</v>
      </c>
      <c r="BR6" s="21">
        <f t="shared" ref="BR6:BZ6" si="8">IF(BR7="",NA(),BR7)</f>
        <v>75.3</v>
      </c>
      <c r="BS6" s="21">
        <f t="shared" si="8"/>
        <v>71.510000000000005</v>
      </c>
      <c r="BT6" s="21">
        <f t="shared" si="8"/>
        <v>74</v>
      </c>
      <c r="BU6" s="21">
        <f t="shared" si="8"/>
        <v>71.900000000000006</v>
      </c>
      <c r="BV6" s="21">
        <f t="shared" si="8"/>
        <v>59.8</v>
      </c>
      <c r="BW6" s="21">
        <f t="shared" si="8"/>
        <v>57.77</v>
      </c>
      <c r="BX6" s="21">
        <f t="shared" si="8"/>
        <v>57.31</v>
      </c>
      <c r="BY6" s="21">
        <f t="shared" si="8"/>
        <v>57.08</v>
      </c>
      <c r="BZ6" s="21">
        <f t="shared" si="8"/>
        <v>56.26</v>
      </c>
      <c r="CA6" s="20" t="str">
        <f>IF(CA7="","",IF(CA7="-","【-】","【"&amp;SUBSTITUTE(TEXT(CA7,"#,##0.00"),"-","△")&amp;"】"))</f>
        <v>【60.65】</v>
      </c>
      <c r="CB6" s="21">
        <f>IF(CB7="",NA(),CB7)</f>
        <v>213.39</v>
      </c>
      <c r="CC6" s="21">
        <f t="shared" ref="CC6:CK6" si="9">IF(CC7="",NA(),CC7)</f>
        <v>212.47</v>
      </c>
      <c r="CD6" s="21">
        <f t="shared" si="9"/>
        <v>225.63</v>
      </c>
      <c r="CE6" s="21">
        <f t="shared" si="9"/>
        <v>215.87</v>
      </c>
      <c r="CF6" s="21">
        <f t="shared" si="9"/>
        <v>221.2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46.11</v>
      </c>
      <c r="CN6" s="21">
        <f t="shared" ref="CN6:CV6" si="10">IF(CN7="",NA(),CN7)</f>
        <v>45.93</v>
      </c>
      <c r="CO6" s="21">
        <f t="shared" si="10"/>
        <v>44.48</v>
      </c>
      <c r="CP6" s="21">
        <f t="shared" si="10"/>
        <v>44.51</v>
      </c>
      <c r="CQ6" s="21">
        <f t="shared" si="10"/>
        <v>43.41</v>
      </c>
      <c r="CR6" s="21">
        <f t="shared" si="10"/>
        <v>51.75</v>
      </c>
      <c r="CS6" s="21">
        <f t="shared" si="10"/>
        <v>50.68</v>
      </c>
      <c r="CT6" s="21">
        <f t="shared" si="10"/>
        <v>50.14</v>
      </c>
      <c r="CU6" s="21">
        <f t="shared" si="10"/>
        <v>54.83</v>
      </c>
      <c r="CV6" s="21">
        <f t="shared" si="10"/>
        <v>66.53</v>
      </c>
      <c r="CW6" s="20" t="str">
        <f>IF(CW7="","",IF(CW7="-","【-】","【"&amp;SUBSTITUTE(TEXT(CW7,"#,##0.00"),"-","△")&amp;"】"))</f>
        <v>【61.14】</v>
      </c>
      <c r="CX6" s="21">
        <f>IF(CX7="",NA(),CX7)</f>
        <v>82.06</v>
      </c>
      <c r="CY6" s="21">
        <f t="shared" ref="CY6:DG6" si="11">IF(CY7="",NA(),CY7)</f>
        <v>82.35</v>
      </c>
      <c r="CZ6" s="21">
        <f t="shared" si="11"/>
        <v>82.36</v>
      </c>
      <c r="DA6" s="21">
        <f t="shared" si="11"/>
        <v>82.68</v>
      </c>
      <c r="DB6" s="21">
        <f t="shared" si="11"/>
        <v>82.02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302066</v>
      </c>
      <c r="D7" s="23">
        <v>47</v>
      </c>
      <c r="E7" s="23">
        <v>17</v>
      </c>
      <c r="F7" s="23">
        <v>5</v>
      </c>
      <c r="G7" s="23">
        <v>0</v>
      </c>
      <c r="H7" s="23" t="s">
        <v>98</v>
      </c>
      <c r="I7" s="23" t="s">
        <v>99</v>
      </c>
      <c r="J7" s="23" t="s">
        <v>100</v>
      </c>
      <c r="K7" s="23" t="s">
        <v>101</v>
      </c>
      <c r="L7" s="23" t="s">
        <v>102</v>
      </c>
      <c r="M7" s="23" t="s">
        <v>103</v>
      </c>
      <c r="N7" s="24" t="s">
        <v>104</v>
      </c>
      <c r="O7" s="24" t="s">
        <v>105</v>
      </c>
      <c r="P7" s="24">
        <v>11.49</v>
      </c>
      <c r="Q7" s="24">
        <v>100</v>
      </c>
      <c r="R7" s="24">
        <v>3850</v>
      </c>
      <c r="S7" s="24">
        <v>70880</v>
      </c>
      <c r="T7" s="24">
        <v>1026.9100000000001</v>
      </c>
      <c r="U7" s="24">
        <v>69.02</v>
      </c>
      <c r="V7" s="24">
        <v>8089</v>
      </c>
      <c r="W7" s="24">
        <v>3.35</v>
      </c>
      <c r="X7" s="24">
        <v>2414.63</v>
      </c>
      <c r="Y7" s="24">
        <v>96.22</v>
      </c>
      <c r="Z7" s="24">
        <v>96.14</v>
      </c>
      <c r="AA7" s="24">
        <v>96.08</v>
      </c>
      <c r="AB7" s="24">
        <v>95.51</v>
      </c>
      <c r="AC7" s="24">
        <v>94.35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2.88</v>
      </c>
      <c r="BG7" s="24">
        <v>2.59</v>
      </c>
      <c r="BH7" s="24">
        <v>0</v>
      </c>
      <c r="BI7" s="24">
        <v>1.63</v>
      </c>
      <c r="BJ7" s="24">
        <v>0</v>
      </c>
      <c r="BK7" s="24">
        <v>855.8</v>
      </c>
      <c r="BL7" s="24">
        <v>789.46</v>
      </c>
      <c r="BM7" s="24">
        <v>826.83</v>
      </c>
      <c r="BN7" s="24">
        <v>867.83</v>
      </c>
      <c r="BO7" s="24">
        <v>791.76</v>
      </c>
      <c r="BP7" s="24">
        <v>786.37</v>
      </c>
      <c r="BQ7" s="24">
        <v>70.14</v>
      </c>
      <c r="BR7" s="24">
        <v>75.3</v>
      </c>
      <c r="BS7" s="24">
        <v>71.510000000000005</v>
      </c>
      <c r="BT7" s="24">
        <v>74</v>
      </c>
      <c r="BU7" s="24">
        <v>71.900000000000006</v>
      </c>
      <c r="BV7" s="24">
        <v>59.8</v>
      </c>
      <c r="BW7" s="24">
        <v>57.77</v>
      </c>
      <c r="BX7" s="24">
        <v>57.31</v>
      </c>
      <c r="BY7" s="24">
        <v>57.08</v>
      </c>
      <c r="BZ7" s="24">
        <v>56.26</v>
      </c>
      <c r="CA7" s="24">
        <v>60.65</v>
      </c>
      <c r="CB7" s="24">
        <v>213.39</v>
      </c>
      <c r="CC7" s="24">
        <v>212.47</v>
      </c>
      <c r="CD7" s="24">
        <v>225.63</v>
      </c>
      <c r="CE7" s="24">
        <v>215.87</v>
      </c>
      <c r="CF7" s="24">
        <v>221.2</v>
      </c>
      <c r="CG7" s="24">
        <v>263.76</v>
      </c>
      <c r="CH7" s="24">
        <v>274.35000000000002</v>
      </c>
      <c r="CI7" s="24">
        <v>273.52</v>
      </c>
      <c r="CJ7" s="24">
        <v>274.99</v>
      </c>
      <c r="CK7" s="24">
        <v>282.08999999999997</v>
      </c>
      <c r="CL7" s="24">
        <v>256.97000000000003</v>
      </c>
      <c r="CM7" s="24">
        <v>46.11</v>
      </c>
      <c r="CN7" s="24">
        <v>45.93</v>
      </c>
      <c r="CO7" s="24">
        <v>44.48</v>
      </c>
      <c r="CP7" s="24">
        <v>44.51</v>
      </c>
      <c r="CQ7" s="24">
        <v>43.41</v>
      </c>
      <c r="CR7" s="24">
        <v>51.75</v>
      </c>
      <c r="CS7" s="24">
        <v>50.68</v>
      </c>
      <c r="CT7" s="24">
        <v>50.14</v>
      </c>
      <c r="CU7" s="24">
        <v>54.83</v>
      </c>
      <c r="CV7" s="24">
        <v>66.53</v>
      </c>
      <c r="CW7" s="24">
        <v>61.14</v>
      </c>
      <c r="CX7" s="24">
        <v>82.06</v>
      </c>
      <c r="CY7" s="24">
        <v>82.35</v>
      </c>
      <c r="CZ7" s="24">
        <v>82.36</v>
      </c>
      <c r="DA7" s="24">
        <v>82.68</v>
      </c>
      <c r="DB7" s="24">
        <v>82.02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2022-12-01T01:58:55Z</dcterms:created>
  <dcterms:modified xsi:type="dcterms:W3CDTF">2023-02-21T01:07:58Z</dcterms:modified>
  <cp:category/>
</cp:coreProperties>
</file>