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2BEACB08-E5B3-45D0-A24A-37B381C51098}" xr6:coauthVersionLast="36" xr6:coauthVersionMax="36" xr10:uidLastSave="{00000000-0000-0000-0000-000000000000}"/>
  <workbookProtection workbookAlgorithmName="SHA-512" workbookHashValue="6lU+AvhpaPg3KPgQIp0ErwBqwcnB/7AR+408SE5mnhBBUw600HaumiLJQRvzdBGGR3WwXcGAGCfn+kcDGJ7pVQ==" workbookSaltValue="lezaI7h8Y8cOA10MCgeOj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W10" i="4"/>
  <c r="P10" i="4"/>
  <c r="I10" i="4"/>
  <c r="BB8" i="4"/>
  <c r="AL8" i="4"/>
  <c r="P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<sst xmlns="http://schemas.openxmlformats.org/spreadsheetml/2006/main" count="247" uniqueCount="121">
  <si>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</si>
  <si>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</si>
  <si>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</si>
  <si>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</si>
  <si>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</si>
  <si>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</si>
  <si>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</si>
  <si>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</si>
  <si>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</si>
  <si>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</si>
  <si>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</si>
  <si>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</si>
  <si>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</si>
  <si>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</si>
  <si>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</si>
  <si>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</si>
  <si>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</si>
  <si>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</si>
  <si>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</si>
  <si>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</si>
  <si>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</si>
  <si>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</si>
  <si>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</si>
  <si>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</si>
  <si>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</si>
  <si>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</si>
  <si>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</si>
  <si>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</si>
  <si>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</si>
  <si>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</si>
  <si>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</si>
  <si>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</si>
  <si>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</si>
  <si>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</si>
  <si>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</si>
  <si>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</si>
  <si>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</si>
  <si>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</si>
  <si>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</si>
  <si>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</si>
  <si>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</si>
  <si>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</si>
  <si>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</si>
  <si>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</si>
  <si>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</si>
  <si>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</si>
  <si>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</si>
  <si>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</si>
  <si>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</si>
  <si>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</si>
  <si>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</si>
  <si>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</si>
  <si>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</si>
  <si>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</si>
  <si>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</si>
  <si>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</si>
  <si>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</si>
  <si>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</si>
  <si>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</si>
  <si>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</si>
  <si>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</si>
  <si>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</si>
  <si>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</si>
  <si>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</si>
  <si>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</si>
  <si>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</si>
  <si>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</si>
  <si>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</si>
  <si>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</si>
  <si>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</si>
  <si>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</si>
  <si>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</si>
  <si>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</si>
  <si>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</si>
  <si>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</si>
  <si>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</si>
  <si>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</si>
  <si>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</si>
  <si>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</si>
  <si>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</si>
  <si>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</si>
  <si>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</si>
  <si>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</si>
  <si>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</si>
  <si>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</si>
  <si>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</si>
  <si>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</si>
  <si>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</si>
  <si>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</si>
  <si>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</si>
  <si>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</si>
  <si>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</si>
  <si>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</si>
  <si>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</si>
  <si>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</si>
  <si>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</si>
  <si>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</si>
  <si>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</si>
  <si>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</si>
  <si>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</si>
  <si>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</si>
  <si>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</si>
  <si>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</si>
  <si>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</si>
  <si>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</si>
  <si>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</si>
  <si>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</si>
  <si>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</si>
  <si>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</si>
  <si>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</si>
  <si>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</si>
  <si>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</si>
  <si>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</si>
  <si>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</si>
  <si>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</si>
  <si>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</si>
  <si>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</si>
  <si>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</si>
  <si>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全域供用開始が平成21年度からであり施設の大きな改修はありません。管路施設については、各個人の管理となります。</t>
  </si>
  <si>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</si>
  <si>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汚水処理原価は、類似団体より低い数値となっておりますが、水洗化率が100％であるため、維持管理経費の節減により汚水処理原価の改善に努めてまいります。
　水洗化率は100％となっており、今後もこの水準の維持に努めてまいります。</t>
    <rPh sb="187" eb="18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</si>
</sst>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C-4E3C-8EBA-6E22E7CC47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FC-4E3C-8EBA-6E22E7CC47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50</c:v>
                </c:pt>
                <c:pt idx="2">
                  <c:v>48.89</c:v>
                </c:pt>
                <c:pt idx="3">
                  <c:v>48.89</c:v>
                </c:pt>
                <c:pt idx="4">
                  <c:v>47.78</c:v>
                </c:pt>
              </c:numCache>
            </c:numRef>
          </c:val>
          <c:extLst>
            <c:ext xmlns:c16="http://schemas.microsoft.com/office/drawing/2014/chart" uri="{C3380CC4-5D6E-409C-BE32-E72D297353CC}">
              <c16:uniqueId val="{00000000-EC27-4920-80FD-3D0651CC06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EC27-4920-80FD-3D0651CC06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26A-403D-9DDF-AFB269A790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F26A-403D-9DDF-AFB269A790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99.02</c:v>
                </c:pt>
                <c:pt idx="1">
                  <c:v>100.38</c:v>
                </c:pt>
                <c:pt idx="2">
                  <c:v>100.71</c:v>
                </c:pt>
                <c:pt idx="3">
                  <c:v>99.63</c:v>
                </c:pt>
                <c:pt idx="4">
                  <c:v>99.76</c:v>
                </c:pt>
              </c:numCache>
            </c:numRef>
          </c:val>
          <c:extLst>
            <c:ext xmlns:c16="http://schemas.microsoft.com/office/drawing/2014/chart" uri="{C3380CC4-5D6E-409C-BE32-E72D297353CC}">
              <c16:uniqueId val="{00000000-8588-47CC-AD91-8929577670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88-47CC-AD91-8929577670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B-4619-9822-9EF38B943D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B-4619-9822-9EF38B943D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5-4E24-8892-ECBAE615B6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5-4E24-8892-ECBAE615B6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B-44C1-ACFF-28F32E120F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B-44C1-ACFF-28F32E120F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E-4E8D-AE55-D578E2E094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E-4E8D-AE55-D578E2E094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4-4699-AC88-F71FD92DE0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3654-4699-AC88-F71FD92DE0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78.5</c:v>
                </c:pt>
                <c:pt idx="1">
                  <c:v>74.709999999999994</c:v>
                </c:pt>
                <c:pt idx="2">
                  <c:v>78.459999999999994</c:v>
                </c:pt>
                <c:pt idx="3">
                  <c:v>81.900000000000006</c:v>
                </c:pt>
                <c:pt idx="4">
                  <c:v>76.34</c:v>
                </c:pt>
              </c:numCache>
            </c:numRef>
          </c:val>
          <c:extLst>
            <c:ext xmlns:c16="http://schemas.microsoft.com/office/drawing/2014/chart" uri="{C3380CC4-5D6E-409C-BE32-E72D297353CC}">
              <c16:uniqueId val="{00000000-2819-4953-870C-4B90C68A23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2819-4953-870C-4B90C68A23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265.88</c:v>
                </c:pt>
                <c:pt idx="1">
                  <c:v>279.38</c:v>
                </c:pt>
                <c:pt idx="2">
                  <c:v>275.8</c:v>
                </c:pt>
                <c:pt idx="3">
                  <c:v>280.83999999999997</c:v>
                </c:pt>
                <c:pt idx="4">
                  <c:v>296.64999999999998</c:v>
                </c:pt>
              </c:numCache>
            </c:numRef>
          </c:val>
          <c:extLst>
            <c:ext xmlns:c16="http://schemas.microsoft.com/office/drawing/2014/chart" uri="{C3380CC4-5D6E-409C-BE32-E72D297353CC}">
              <c16:uniqueId val="{00000000-2D61-469B-9637-38FF75EF02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2D61-469B-9637-38FF75EF02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100" zoomScaleSheetLayoutView="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和歌山県　田辺市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70880</v>
      </c>
      <c r="AM8" s="46"/>
      <c r="AN8" s="46"/>
      <c r="AO8" s="46"/>
      <c r="AP8" s="46"/>
      <c r="AQ8" s="46"/>
      <c r="AR8" s="46"/>
      <c r="AS8" s="46"/>
      <c r="AT8" s="45">
        <f>データ!T6</f>
        <v>1026.9100000000001</v>
      </c>
      <c r="AU8" s="45"/>
      <c r="AV8" s="45"/>
      <c r="AW8" s="45"/>
      <c r="AX8" s="45"/>
      <c r="AY8" s="45"/>
      <c r="AZ8" s="45"/>
      <c r="BA8" s="45"/>
      <c r="BB8" s="45">
        <f>データ!U6</f>
        <v>69.02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0.3</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209</v>
      </c>
      <c r="AM10" s="46"/>
      <c r="AN10" s="46"/>
      <c r="AO10" s="46"/>
      <c r="AP10" s="46"/>
      <c r="AQ10" s="46"/>
      <c r="AR10" s="46"/>
      <c r="AS10" s="46"/>
      <c r="AT10" s="45">
        <f>データ!W6</f>
        <v>25.25</v>
      </c>
      <c r="AU10" s="45"/>
      <c r="AV10" s="45"/>
      <c r="AW10" s="45"/>
      <c r="AX10" s="45"/>
      <c r="AY10" s="45"/>
      <c r="AZ10" s="45"/>
      <c r="BA10" s="45"/>
      <c r="BB10" s="45">
        <f>データ!X6</f>
        <v>8.2799999999999994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JeeEE7AmK2jidUGyrmco402ysTfAInbilT3+FoFK2NNuEfuE0K4TzNDT07dxfZp0eiHA0ZBlFB1k+ISIjvAJLA==" saltValue="XP2SOUeLST2Y5T6vgoLd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302066</v>
      </c>
      <c r="D6" s="19">
        <f t="shared" si="3"/>
        <v>47</v>
      </c>
      <c r="E6" s="19">
        <f t="shared" si="3"/>
        <v>18</v>
      </c>
      <c r="F6" s="19">
        <f t="shared" si="3"/>
        <v>0</v>
      </c>
      <c r="G6" s="19">
        <f t="shared" si="3"/>
        <v>0</v>
      </c>
      <c r="H6" s="19" t="str">
        <f t="shared" si="3"/>
        <v>和歌山県　田辺市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0.3</v>
      </c>
      <c r="Q6" s="20">
        <f t="shared" si="3"/>
        <v>100</v>
      </c>
      <c r="R6" s="20">
        <f t="shared" si="3"/>
        <v>3850</v>
      </c>
      <c r="S6" s="20">
        <f t="shared" si="3"/>
        <v>70880</v>
      </c>
      <c r="T6" s="20">
        <f t="shared" si="3"/>
        <v>1026.9100000000001</v>
      </c>
      <c r="U6" s="20">
        <f t="shared" si="3"/>
        <v>69.02</v>
      </c>
      <c r="V6" s="20">
        <f t="shared" si="3"/>
        <v>209</v>
      </c>
      <c r="W6" s="20">
        <f t="shared" si="3"/>
        <v>25.25</v>
      </c>
      <c r="X6" s="20">
        <f t="shared" si="3"/>
        <v>8.2799999999999994</v>
      </c>
      <c r="Y6" s="21">
        <f>IF(Y7="",NA(),Y7)</f>
        <v>99.02</v>
      </c>
      <c r="Z6" s="21">
        <f t="shared" ref="Z6:AH6" si="4">IF(Z7="",NA(),Z7)</f>
        <v>100.38</v>
      </c>
      <c r="AA6" s="21">
        <f t="shared" si="4"/>
        <v>100.71</v>
      </c>
      <c r="AB6" s="21">
        <f t="shared" si="4"/>
        <v>99.63</v>
      </c>
      <c r="AC6" s="21">
        <f t="shared" si="4"/>
        <v>99.76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78.5</v>
      </c>
      <c r="BR6" s="21">
        <f t="shared" ref="BR6:BZ6" si="8">IF(BR7="",NA(),BR7)</f>
        <v>74.709999999999994</v>
      </c>
      <c r="BS6" s="21">
        <f t="shared" si="8"/>
        <v>78.459999999999994</v>
      </c>
      <c r="BT6" s="21">
        <f t="shared" si="8"/>
        <v>81.900000000000006</v>
      </c>
      <c r="BU6" s="21">
        <f t="shared" si="8"/>
        <v>76.34</v>
      </c>
      <c r="BV6" s="21">
        <f t="shared" si="8"/>
        <v>57.08</v>
      </c>
      <c r="BW6" s="21">
        <f t="shared" si="8"/>
        <v>55.85</v>
      </c>
      <c r="BX6" s="21">
        <f t="shared" si="8"/>
        <v>53.23</v>
      </c>
      <c r="BY6" s="21">
        <f t="shared" si="8"/>
        <v>50.7</v>
      </c>
      <c r="BZ6" s="21">
        <f t="shared" si="8"/>
        <v>48.13</v>
      </c>
      <c r="CA6" s="20" t="str">
        <f>IF(CA7="","",IF(CA7="-","【-】","【"&amp;SUBSTITUTE(TEXT(CA7,"#,##0.00"),"-","△")&amp;"】"))</f>
        <v>【57.71】</v>
      </c>
      <c r="CB6" s="21">
        <f>IF(CB7="",NA(),CB7)</f>
        <v>265.88</v>
      </c>
      <c r="CC6" s="21">
        <f t="shared" ref="CC6:CK6" si="9">IF(CC7="",NA(),CC7)</f>
        <v>279.38</v>
      </c>
      <c r="CD6" s="21">
        <f t="shared" si="9"/>
        <v>275.8</v>
      </c>
      <c r="CE6" s="21">
        <f t="shared" si="9"/>
        <v>280.83999999999997</v>
      </c>
      <c r="CF6" s="21">
        <f t="shared" si="9"/>
        <v>296.64999999999998</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50</v>
      </c>
      <c r="CN6" s="21">
        <f t="shared" ref="CN6:CV6" si="10">IF(CN7="",NA(),CN7)</f>
        <v>50</v>
      </c>
      <c r="CO6" s="21">
        <f t="shared" si="10"/>
        <v>48.89</v>
      </c>
      <c r="CP6" s="21">
        <f t="shared" si="10"/>
        <v>48.89</v>
      </c>
      <c r="CQ6" s="21">
        <f t="shared" si="10"/>
        <v>47.78</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302066</v>
      </c>
      <c r="D7" s="23">
        <v>47</v>
      </c>
      <c r="E7" s="23">
        <v>18</v>
      </c>
      <c r="F7" s="23">
        <v>0</v>
      </c>
      <c r="G7" s="23">
        <v>0</v>
      </c>
      <c r="H7" s="23" t="s">
        <v>98</v>
      </c>
      <c r="I7" s="23" t="s">
        <v>99</v>
      </c>
      <c r="J7" s="23" t="s">
        <v>100</v>
      </c>
      <c r="K7" s="23" t="s">
        <v>101</v>
      </c>
      <c r="L7" s="23" t="s">
        <v>102</v>
      </c>
      <c r="M7" s="23" t="s">
        <v>103</v>
      </c>
      <c r="N7" s="24" t="s">
        <v>104</v>
      </c>
      <c r="O7" s="24" t="s">
        <v>105</v>
      </c>
      <c r="P7" s="24">
        <v>0.3</v>
      </c>
      <c r="Q7" s="24">
        <v>100</v>
      </c>
      <c r="R7" s="24">
        <v>3850</v>
      </c>
      <c r="S7" s="24">
        <v>70880</v>
      </c>
      <c r="T7" s="24">
        <v>1026.9100000000001</v>
      </c>
      <c r="U7" s="24">
        <v>69.02</v>
      </c>
      <c r="V7" s="24">
        <v>209</v>
      </c>
      <c r="W7" s="24">
        <v>25.25</v>
      </c>
      <c r="X7" s="24">
        <v>8.2799999999999994</v>
      </c>
      <c r="Y7" s="24">
        <v>99.02</v>
      </c>
      <c r="Z7" s="24">
        <v>100.38</v>
      </c>
      <c r="AA7" s="24">
        <v>100.71</v>
      </c>
      <c r="AB7" s="24">
        <v>99.63</v>
      </c>
      <c r="AC7" s="24">
        <v>99.76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78.5</v>
      </c>
      <c r="BR7" s="24">
        <v>74.709999999999994</v>
      </c>
      <c r="BS7" s="24">
        <v>78.459999999999994</v>
      </c>
      <c r="BT7" s="24">
        <v>81.900000000000006</v>
      </c>
      <c r="BU7" s="24">
        <v>76.34</v>
      </c>
      <c r="BV7" s="24">
        <v>57.08</v>
      </c>
      <c r="BW7" s="24">
        <v>55.85</v>
      </c>
      <c r="BX7" s="24">
        <v>53.23</v>
      </c>
      <c r="BY7" s="24">
        <v>50.7</v>
      </c>
      <c r="BZ7" s="24">
        <v>48.13</v>
      </c>
      <c r="CA7" s="24">
        <v>57.71</v>
      </c>
      <c r="CB7" s="24">
        <v>265.88</v>
      </c>
      <c r="CC7" s="24">
        <v>279.38</v>
      </c>
      <c r="CD7" s="24">
        <v>275.8</v>
      </c>
      <c r="CE7" s="24">
        <v>280.83999999999997</v>
      </c>
      <c r="CF7" s="24">
        <v>296.64999999999998</v>
      </c>
      <c r="CG7" s="24">
        <v>286.86</v>
      </c>
      <c r="CH7" s="24">
        <v>287.91000000000003</v>
      </c>
      <c r="CI7" s="24">
        <v>283.3</v>
      </c>
      <c r="CJ7" s="24">
        <v>289.81</v>
      </c>
      <c r="CK7" s="24">
        <v>301.54000000000002</v>
      </c>
      <c r="CL7" s="24">
        <v>286.17</v>
      </c>
      <c r="CM7" s="24">
        <v>50</v>
      </c>
      <c r="CN7" s="24">
        <v>50</v>
      </c>
      <c r="CO7" s="24">
        <v>48.89</v>
      </c>
      <c r="CP7" s="24">
        <v>48.89</v>
      </c>
      <c r="CQ7" s="24">
        <v>47.78</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2023-01-30T05:18:21Z</cp:lastPrinted>
  <dcterms:created xsi:type="dcterms:W3CDTF">2022-12-01T02:07:45Z</dcterms:created>
  <dcterms:modified xsi:type="dcterms:W3CDTF">2023-02-21T01:11:44Z</dcterms:modified>
  <cp:category/>
</cp:coreProperties>
</file>