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3A51CA2F-2710-4B05-ACEB-54D039DFFFF4}" xr6:coauthVersionLast="36" xr6:coauthVersionMax="36" xr10:uidLastSave="{00000000-0000-0000-0000-000000000000}"/>
  <workbookProtection workbookAlgorithmName="SHA-512" workbookHashValue="UzK8er+iBkpEy5yXEsHDGjmWJpTYj6CmXnSs8uJc6PIeXnlu0yb/NmorsmaDUIVaAq69u9umaVETLZ1KbWYH+Q==" workbookSaltValue="vB1qZswQAacF/G76jpuo2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AX7" i="5"/>
  <c r="AW7" i="5"/>
  <c r="AV7" i="5"/>
  <c r="AU7" i="5"/>
  <c r="AS7" i="5"/>
  <c r="AR7" i="5"/>
  <c r="AQ7" i="5"/>
  <c r="AP7" i="5"/>
  <c r="AO7" i="5"/>
  <c r="AN7" i="5"/>
  <c r="AM7" i="5"/>
  <c r="AL7" i="5"/>
  <c r="FX31" i="4" s="1"/>
  <c r="AK7" i="5"/>
  <c r="AJ7" i="5"/>
  <c r="AH7" i="5"/>
  <c r="AG7" i="5"/>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Z76" i="4" l="1"/>
  <c r="MI76" i="4"/>
  <c r="HJ51" i="4"/>
  <c r="MA30" i="4"/>
  <c r="HJ30" i="4"/>
  <c r="IT76" i="4"/>
  <c r="CS51" i="4"/>
  <c r="CS30" i="4"/>
  <c r="MA51" i="4"/>
  <c r="C11" i="5"/>
  <c r="D11" i="5"/>
  <c r="E11" i="5"/>
  <c r="B11" i="5"/>
  <c r="BK76" i="4" l="1"/>
  <c r="LH51" i="4"/>
  <c r="LT76" i="4"/>
  <c r="GQ51" i="4"/>
  <c r="LH30" i="4"/>
  <c r="IE76" i="4"/>
  <c r="BZ51" i="4"/>
  <c r="GQ30" i="4"/>
  <c r="BZ30" i="4"/>
  <c r="HP76" i="4"/>
  <c r="BG51" i="4"/>
  <c r="BG30" i="4"/>
  <c r="KO51" i="4"/>
  <c r="AV76" i="4"/>
  <c r="FX30" i="4"/>
  <c r="LE76" i="4"/>
  <c r="FX51" i="4"/>
  <c r="KO30" i="4"/>
  <c r="KP76" i="4"/>
  <c r="HA76" i="4"/>
  <c r="AN51" i="4"/>
  <c r="FE30" i="4"/>
  <c r="AN30" i="4"/>
  <c r="AG76" i="4"/>
  <c r="JV51" i="4"/>
  <c r="FE51" i="4"/>
  <c r="JV30" i="4"/>
  <c r="R76" i="4"/>
  <c r="JC51" i="4"/>
  <c r="KA76" i="4"/>
  <c r="EL51" i="4"/>
  <c r="JC30" i="4"/>
  <c r="GL76" i="4"/>
  <c r="U51" i="4"/>
  <c r="EL30" i="4"/>
  <c r="U30"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<sst xmlns="http://schemas.openxmlformats.org/spreadsheetml/2006/main" count="278" uniqueCount="130">
  <si>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</si>
  <si>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</si>
  <si>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</si>
  <si>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</si>
  <si>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</si>
  <si>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</si>
  <si>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</si>
  <si>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</si>
  <si>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</si>
  <si>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</si>
  <si>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</si>
  <si>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</si>
  <si>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</si>
  <si>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</si>
  <si>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</si>
  <si>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</si>
  <si>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</si>
  <si>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</si>
  <si>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</si>
  <si>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</si>
  <si>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</si>
  <si>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</si>
  <si>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</si>
  <si>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</si>
  <si>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</si>
  <si>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</si>
  <si>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</si>
  <si>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</si>
  <si>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</si>
  <si>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</si>
  <si>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</si>
  <si>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</si>
  <si>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</si>
  <si>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</si>
  <si>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</si>
  <si>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</si>
  <si>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</si>
  <si>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</si>
  <si>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</si>
  <si>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</si>
  <si>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</si>
  <si>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</si>
  <si>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</si>
  <si>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</si>
  <si>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</si>
  <si>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</si>
  <si>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</si>
  <si>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</si>
  <si>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</si>
  <si>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</si>
  <si>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</si>
  <si>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</si>
  <si>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</si>
  <si>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</si>
  <si>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</si>
  <si>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</si>
  <si>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</si>
  <si>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</si>
  <si>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</si>
  <si>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</si>
  <si>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</si>
  <si>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</si>
  <si>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</si>
  <si>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</si>
  <si>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</si>
  <si>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</si>
  <si>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</si>
  <si>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</si>
  <si>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</si>
  <si>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</si>
  <si>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</si>
  <si>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</si>
  <si>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</si>
  <si>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</si>
  <si>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</si>
  <si>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</si>
  <si>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</si>
  <si>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</si>
  <si>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</si>
  <si>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</si>
  <si>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</si>
  <si>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</si>
  <si>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</si>
  <si>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</si>
  <si>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</si>
  <si>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</si>
  <si>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</si>
  <si>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</si>
  <si>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</si>
  <si>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</si>
  <si>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</si>
  <si>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</si>
  <si>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</si>
  <si>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</si>
  <si>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</si>
  <si>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</si>
  <si>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</si>
  <si>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</si>
  <si>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</si>
  <si>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</si>
  <si>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</si>
  <si>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</si>
  <si>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</si>
  <si>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</si>
  <si>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</si>
  <si>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</si>
  <si>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</si>
  <si>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</si>
  <si>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</si>
  <si>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和歌山県　田辺市</t>
  </si>
  <si>
    <t>扇ヶ浜海岸駐車場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</si>
  <si>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</si>
  <si>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</si>
  <si>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</si>
  <si>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</si>
  <si>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</si>
  <si>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</si>
  <si>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</si>
  <si>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</si>
  <si>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</si>
  <si>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</si>
  <si>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</si>
  <si>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</si>
  <si>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</si>
  <si>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</si>
  <si>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</si>
  <si>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駐車場整備後15年以上経過しており、平成25年度には管制機器の更新を行っています。　　　　　　　近い将来、管制機器の再更新が見込まれるため、計画的に機器更新を行ってまいります。　　　　　　　　</t>
    <rPh sb="0" eb="3">
      <t>チュウシャジョウ</t>
    </rPh>
    <rPh sb="3" eb="5">
      <t>セイビ</t>
    </rPh>
    <rPh sb="5" eb="6">
      <t>ゴ</t>
    </rPh>
    <rPh sb="8" eb="11">
      <t>ネンイジョウ</t>
    </rPh>
    <rPh sb="11" eb="13">
      <t>ケイカ</t>
    </rPh>
    <rPh sb="18" eb="20">
      <t>ヘイセイ</t>
    </rPh>
    <rPh sb="22" eb="23">
      <t>ネン</t>
    </rPh>
    <rPh sb="23" eb="24">
      <t>ド</t>
    </rPh>
    <rPh sb="26" eb="28">
      <t>カンセイ</t>
    </rPh>
    <rPh sb="28" eb="30">
      <t>キキ</t>
    </rPh>
    <rPh sb="31" eb="33">
      <t>コウシン</t>
    </rPh>
    <rPh sb="34" eb="35">
      <t>オコナ</t>
    </rPh>
    <rPh sb="48" eb="49">
      <t>チカ</t>
    </rPh>
    <rPh sb="50" eb="52">
      <t>ショウライ</t>
    </rPh>
    <rPh sb="53" eb="55">
      <t>カンセイ</t>
    </rPh>
    <rPh sb="55" eb="57">
      <t>キキ</t>
    </rPh>
    <rPh sb="58" eb="59">
      <t>サイ</t>
    </rPh>
    <rPh sb="59" eb="61">
      <t>コウシン</t>
    </rPh>
    <rPh sb="62" eb="64">
      <t>ミコ</t>
    </rPh>
    <rPh sb="70" eb="72">
      <t>ケイカク</t>
    </rPh>
    <rPh sb="72" eb="73">
      <t>テキ</t>
    </rPh>
    <rPh sb="74" eb="76">
      <t>キキ</t>
    </rPh>
    <rPh sb="76" eb="78">
      <t>コウシン</t>
    </rPh>
    <rPh sb="79" eb="80">
      <t>オコナ</t>
    </rPh>
    <phoneticPr fontId="5"/>
  </si>
  <si>
    <t>駐車場整備時の起債償還により収益的数値は赤字になっており、起債償還が終了する令和６年度頃まではこのような状況が続くと考えられます。
他方で、新型コロナウイルスの感染拡大の影響によるイベント等の開催規制が緩和されたことにより 令和２年度と比較し使用料収入の増加に伴い収益が改善しています。
しかしながら、新型コロナウイルスの感染拡大以前と比較すると未だ低迷している状況にあります。</t>
    <rPh sb="0" eb="3">
      <t>チュウシャジョウ</t>
    </rPh>
    <rPh sb="3" eb="5">
      <t>セイビ</t>
    </rPh>
    <rPh sb="5" eb="6">
      <t>ジ</t>
    </rPh>
    <rPh sb="7" eb="9">
      <t>キサイ</t>
    </rPh>
    <rPh sb="9" eb="11">
      <t>ショウカン</t>
    </rPh>
    <rPh sb="14" eb="17">
      <t>シュウエキテキ</t>
    </rPh>
    <rPh sb="17" eb="19">
      <t>スウチ</t>
    </rPh>
    <rPh sb="20" eb="22">
      <t>アカジ</t>
    </rPh>
    <rPh sb="29" eb="31">
      <t>キサイ</t>
    </rPh>
    <rPh sb="31" eb="33">
      <t>ショウカン</t>
    </rPh>
    <rPh sb="34" eb="36">
      <t>シュウリョウ</t>
    </rPh>
    <rPh sb="38" eb="40">
      <t>レイワ</t>
    </rPh>
    <rPh sb="41" eb="42">
      <t>ネン</t>
    </rPh>
    <rPh sb="42" eb="43">
      <t>ド</t>
    </rPh>
    <rPh sb="43" eb="44">
      <t>コロ</t>
    </rPh>
    <rPh sb="52" eb="54">
      <t>ジョウキョウ</t>
    </rPh>
    <rPh sb="55" eb="56">
      <t>ツヅ</t>
    </rPh>
    <rPh sb="58" eb="59">
      <t>カンガ</t>
    </rPh>
    <rPh sb="66" eb="68">
      <t>タホウ</t>
    </rPh>
    <rPh sb="70" eb="72">
      <t>シンガタ</t>
    </rPh>
    <rPh sb="80" eb="82">
      <t>カンセン</t>
    </rPh>
    <rPh sb="82" eb="84">
      <t>カクダイ</t>
    </rPh>
    <rPh sb="85" eb="87">
      <t>エイキョウ</t>
    </rPh>
    <rPh sb="94" eb="95">
      <t>ナド</t>
    </rPh>
    <rPh sb="96" eb="98">
      <t>カイサイ</t>
    </rPh>
    <rPh sb="98" eb="100">
      <t>キセイ</t>
    </rPh>
    <rPh sb="101" eb="103">
      <t>カンワ</t>
    </rPh>
    <rPh sb="112" eb="114">
      <t>レイワ</t>
    </rPh>
    <rPh sb="115" eb="117">
      <t>ネンド</t>
    </rPh>
    <rPh sb="118" eb="120">
      <t>ヒカク</t>
    </rPh>
    <rPh sb="121" eb="124">
      <t>シヨウリョウ</t>
    </rPh>
    <rPh sb="124" eb="126">
      <t>シュウニュウ</t>
    </rPh>
    <rPh sb="127" eb="129">
      <t>ゾウカ</t>
    </rPh>
    <rPh sb="130" eb="131">
      <t>トモナ</t>
    </rPh>
    <rPh sb="132" eb="134">
      <t>シュウエキ</t>
    </rPh>
    <rPh sb="135" eb="137">
      <t>カイゼン</t>
    </rPh>
    <rPh sb="151" eb="153">
      <t>シンガタ</t>
    </rPh>
    <rPh sb="161" eb="163">
      <t>カンセン</t>
    </rPh>
    <rPh sb="163" eb="165">
      <t>カクダイ</t>
    </rPh>
    <rPh sb="165" eb="167">
      <t>イゼン</t>
    </rPh>
    <rPh sb="168" eb="170">
      <t>ヒカク</t>
    </rPh>
    <rPh sb="173" eb="174">
      <t>イマ</t>
    </rPh>
    <rPh sb="175" eb="177">
      <t>テイメイ</t>
    </rPh>
    <rPh sb="181" eb="183">
      <t>ジョウキョウ</t>
    </rPh>
    <phoneticPr fontId="5"/>
  </si>
  <si>
    <t>当駐車場利用者については、近接する紀南文化会館や扇ヶ浜公園、また令和２年10月に新設された武道館の利用者が主となっています。
新型コロナウイルス感染拡大によるイベント開催規制が緩和されたことによって、駐車場利用者が全体的に増加しています。
しかしながら、主として短時間駐車の利用者が増加していることから、直接的な収益の増加には繋がっていません。</t>
    <rPh sb="0" eb="1">
      <t>トウ</t>
    </rPh>
    <rPh sb="1" eb="4">
      <t>チュウシャジョウ</t>
    </rPh>
    <rPh sb="4" eb="6">
      <t>リヨウ</t>
    </rPh>
    <rPh sb="6" eb="7">
      <t>シャ</t>
    </rPh>
    <rPh sb="13" eb="15">
      <t>キンセツ</t>
    </rPh>
    <rPh sb="17" eb="19">
      <t>キナン</t>
    </rPh>
    <rPh sb="19" eb="21">
      <t>ブンカ</t>
    </rPh>
    <rPh sb="21" eb="23">
      <t>カイカン</t>
    </rPh>
    <rPh sb="24" eb="27">
      <t>オウギガハマ</t>
    </rPh>
    <rPh sb="27" eb="29">
      <t>コウエン</t>
    </rPh>
    <rPh sb="32" eb="34">
      <t>レイワ</t>
    </rPh>
    <rPh sb="35" eb="36">
      <t>ネン</t>
    </rPh>
    <rPh sb="38" eb="39">
      <t>ガツ</t>
    </rPh>
    <rPh sb="40" eb="42">
      <t>シンセツ</t>
    </rPh>
    <rPh sb="45" eb="48">
      <t>ブドウカン</t>
    </rPh>
    <rPh sb="49" eb="51">
      <t>リヨウ</t>
    </rPh>
    <rPh sb="51" eb="52">
      <t>シャ</t>
    </rPh>
    <rPh sb="53" eb="54">
      <t>シュ</t>
    </rPh>
    <rPh sb="63" eb="65">
      <t>シンガタ</t>
    </rPh>
    <rPh sb="72" eb="74">
      <t>カンセン</t>
    </rPh>
    <rPh sb="74" eb="76">
      <t>カクダイ</t>
    </rPh>
    <rPh sb="83" eb="85">
      <t>カイサイ</t>
    </rPh>
    <rPh sb="85" eb="87">
      <t>キセイ</t>
    </rPh>
    <rPh sb="88" eb="90">
      <t>カンワ</t>
    </rPh>
    <rPh sb="127" eb="128">
      <t>オモ</t>
    </rPh>
    <rPh sb="131" eb="134">
      <t>タンジカン</t>
    </rPh>
    <rPh sb="134" eb="136">
      <t>チュウシャ</t>
    </rPh>
    <rPh sb="137" eb="140">
      <t>リヨウシャ</t>
    </rPh>
    <rPh sb="141" eb="143">
      <t>ゾウカ</t>
    </rPh>
    <rPh sb="152" eb="155">
      <t>チョクセツテキ</t>
    </rPh>
    <rPh sb="156" eb="158">
      <t>シュウエキ</t>
    </rPh>
    <rPh sb="159" eb="161">
      <t>ゾウカ</t>
    </rPh>
    <rPh sb="163" eb="164">
      <t>ツナ</t>
    </rPh>
    <phoneticPr fontId="5"/>
  </si>
  <si>
    <t>起債償還が終了する令和６年度頃までは引き続き厳しい経営状態が続くと見込まれています。他方で、新型コロナウイルスの感染拡大によるイベント等の開催規制が緩和されたことや武道館の新設に伴い、利用者が全体的に増加しており、例年以上に高い稼働状況でした。しかしながら、短時間駐車の利用者が増加し、長時間駐車の利用者が減少しているため、大幅な収益増加にはつながっていません。
今後の収益・利用状況については新型コロナウイルスの感染動向に左右されるものと考えます。</t>
    <rPh sb="0" eb="2">
      <t>キサイ</t>
    </rPh>
    <rPh sb="2" eb="4">
      <t>ショウカン</t>
    </rPh>
    <rPh sb="5" eb="7">
      <t>シュウリョウ</t>
    </rPh>
    <rPh sb="9" eb="11">
      <t>レイワ</t>
    </rPh>
    <rPh sb="12" eb="13">
      <t>ネン</t>
    </rPh>
    <rPh sb="13" eb="14">
      <t>ド</t>
    </rPh>
    <rPh sb="14" eb="15">
      <t>コロ</t>
    </rPh>
    <rPh sb="18" eb="19">
      <t>ヒ</t>
    </rPh>
    <rPh sb="20" eb="21">
      <t>ツヅ</t>
    </rPh>
    <rPh sb="22" eb="23">
      <t>キビ</t>
    </rPh>
    <rPh sb="25" eb="27">
      <t>ケイエイ</t>
    </rPh>
    <rPh sb="27" eb="29">
      <t>ジョウタイ</t>
    </rPh>
    <rPh sb="30" eb="31">
      <t>ツヅ</t>
    </rPh>
    <rPh sb="33" eb="35">
      <t>ミコ</t>
    </rPh>
    <rPh sb="42" eb="44">
      <t>タホウ</t>
    </rPh>
    <rPh sb="46" eb="48">
      <t>シンガタ</t>
    </rPh>
    <rPh sb="56" eb="58">
      <t>カンセン</t>
    </rPh>
    <rPh sb="58" eb="60">
      <t>カクダイ</t>
    </rPh>
    <rPh sb="67" eb="68">
      <t>ナド</t>
    </rPh>
    <rPh sb="69" eb="71">
      <t>カイサイ</t>
    </rPh>
    <rPh sb="71" eb="73">
      <t>キセイ</t>
    </rPh>
    <rPh sb="74" eb="76">
      <t>カンワ</t>
    </rPh>
    <rPh sb="82" eb="85">
      <t>ブドウカン</t>
    </rPh>
    <rPh sb="86" eb="88">
      <t>シンセツ</t>
    </rPh>
    <rPh sb="89" eb="90">
      <t>トモナ</t>
    </rPh>
    <rPh sb="92" eb="94">
      <t>リヨウ</t>
    </rPh>
    <rPh sb="94" eb="95">
      <t>シャ</t>
    </rPh>
    <rPh sb="96" eb="99">
      <t>ゼンタイテキ</t>
    </rPh>
    <rPh sb="100" eb="102">
      <t>ゾウカ</t>
    </rPh>
    <rPh sb="107" eb="109">
      <t>レイネン</t>
    </rPh>
    <rPh sb="109" eb="111">
      <t>イジョウ</t>
    </rPh>
    <rPh sb="112" eb="113">
      <t>タカ</t>
    </rPh>
    <rPh sb="114" eb="116">
      <t>カドウ</t>
    </rPh>
    <rPh sb="116" eb="118">
      <t>ジョウキョウ</t>
    </rPh>
    <rPh sb="129" eb="132">
      <t>タンジカン</t>
    </rPh>
    <rPh sb="132" eb="134">
      <t>チュウシャ</t>
    </rPh>
    <rPh sb="135" eb="138">
      <t>リヨウシャ</t>
    </rPh>
    <rPh sb="139" eb="141">
      <t>ゾウカ</t>
    </rPh>
    <rPh sb="143" eb="146">
      <t>チョウジカン</t>
    </rPh>
    <rPh sb="146" eb="148">
      <t>チュウシャ</t>
    </rPh>
    <rPh sb="149" eb="152">
      <t>リヨウシャ</t>
    </rPh>
    <rPh sb="153" eb="155">
      <t>ゲンショウ</t>
    </rPh>
    <rPh sb="162" eb="164">
      <t>オオハバ</t>
    </rPh>
    <rPh sb="165" eb="167">
      <t>シュウエキ</t>
    </rPh>
    <rPh sb="167" eb="169">
      <t>ゾウカ</t>
    </rPh>
    <rPh sb="182" eb="184">
      <t>コンゴ</t>
    </rPh>
    <rPh sb="185" eb="187">
      <t>シュウエキ</t>
    </rPh>
    <rPh sb="188" eb="190">
      <t>リヨウ</t>
    </rPh>
    <rPh sb="190" eb="192">
      <t>ジョウキョウ</t>
    </rPh>
    <rPh sb="197" eb="199">
      <t>シンガタ</t>
    </rPh>
    <rPh sb="207" eb="209">
      <t>カンセン</t>
    </rPh>
    <rPh sb="209" eb="211">
      <t>ドウコウ</t>
    </rPh>
    <rPh sb="212" eb="214">
      <t>サユウ</t>
    </rPh>
    <rPh sb="220" eb="22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</si>
</sst>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94</c:v>
                </c:pt>
                <c:pt idx="1">
                  <c:v>87.1</c:v>
                </c:pt>
                <c:pt idx="2">
                  <c:v>85.8</c:v>
                </c:pt>
                <c:pt idx="3">
                  <c:v>42.5</c:v>
                </c:pt>
                <c:pt idx="4">
                  <c:v>54.5</c:v>
                </c:pt>
              </c:numCache>
            </c:numRef>
          </c:val>
          <c:extLst>
            <c:ext xmlns:c16="http://schemas.microsoft.com/office/drawing/2014/chart" uri="{C3380CC4-5D6E-409C-BE32-E72D297353CC}">
              <c16:uniqueId val="{00000000-2A39-4242-89FD-CE37D406FF5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2A39-4242-89FD-CE37D406FF5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387.6</c:v>
                </c:pt>
                <c:pt idx="1">
                  <c:v>338.5</c:v>
                </c:pt>
                <c:pt idx="2">
                  <c:v>286.2</c:v>
                </c:pt>
                <c:pt idx="3">
                  <c:v>387.4</c:v>
                </c:pt>
                <c:pt idx="4">
                  <c:v>191.5</c:v>
                </c:pt>
              </c:numCache>
            </c:numRef>
          </c:val>
          <c:extLst>
            <c:ext xmlns:c16="http://schemas.microsoft.com/office/drawing/2014/chart" uri="{C3380CC4-5D6E-409C-BE32-E72D297353CC}">
              <c16:uniqueId val="{00000000-34B5-41E1-8D2D-CB54A4BDF8F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34B5-41E1-8D2D-CB54A4BDF8F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8CD-4481-9FE3-814EAB5CD83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8CD-4481-9FE3-814EAB5CD83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1D6-4DB6-9268-F81AE67476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1D6-4DB6-9268-F81AE67476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448-420A-92F1-C61DBC74E0B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6448-420A-92F1-C61DBC74E0B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D31-4F57-A9AF-F0A7978E2D4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1D31-4F57-A9AF-F0A7978E2D4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168.8</c:v>
                </c:pt>
                <c:pt idx="1">
                  <c:v>171</c:v>
                </c:pt>
                <c:pt idx="2">
                  <c:v>162.30000000000001</c:v>
                </c:pt>
                <c:pt idx="3">
                  <c:v>163.30000000000001</c:v>
                </c:pt>
                <c:pt idx="4">
                  <c:v>179.6</c:v>
                </c:pt>
              </c:numCache>
            </c:numRef>
          </c:val>
          <c:extLst>
            <c:ext xmlns:c16="http://schemas.microsoft.com/office/drawing/2014/chart" uri="{C3380CC4-5D6E-409C-BE32-E72D297353CC}">
              <c16:uniqueId val="{00000000-9344-4445-992F-E34EF4522E1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9344-4445-992F-E34EF4522E1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63</c:v>
                </c:pt>
                <c:pt idx="1">
                  <c:v>58.1</c:v>
                </c:pt>
                <c:pt idx="2">
                  <c:v>60.2</c:v>
                </c:pt>
                <c:pt idx="3">
                  <c:v>-0.6</c:v>
                </c:pt>
                <c:pt idx="4">
                  <c:v>25.1</c:v>
                </c:pt>
              </c:numCache>
            </c:numRef>
          </c:val>
          <c:extLst>
            <c:ext xmlns:c16="http://schemas.microsoft.com/office/drawing/2014/chart" uri="{C3380CC4-5D6E-409C-BE32-E72D297353CC}">
              <c16:uniqueId val="{00000000-55C4-4962-A6F7-59AA24EB10C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55C4-4962-A6F7-59AA24EB10C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8704</c:v>
                </c:pt>
                <c:pt idx="1">
                  <c:v>7648</c:v>
                </c:pt>
                <c:pt idx="2">
                  <c:v>7548</c:v>
                </c:pt>
                <c:pt idx="3">
                  <c:v>333</c:v>
                </c:pt>
                <c:pt idx="4">
                  <c:v>2439</c:v>
                </c:pt>
              </c:numCache>
            </c:numRef>
          </c:val>
          <c:extLst>
            <c:ext xmlns:c16="http://schemas.microsoft.com/office/drawing/2014/chart" uri="{C3380CC4-5D6E-409C-BE32-E72D297353CC}">
              <c16:uniqueId val="{00000000-9337-4C71-8DBF-635E1BDAB6A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9337-4C71-8DBF-635E1BDAB6A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和歌山県田辺市　扇ヶ浜海岸駐車場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11868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406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94</v>
      </c>
      <c r="V31" s="116"/>
      <c r="W31" s="116"/>
      <c r="X31" s="116"/>
      <c r="Y31" s="116"/>
      <c r="Z31" s="116"/>
      <c r="AA31" s="116"/>
      <c r="AB31" s="116"/>
      <c r="AC31" s="116"/>
      <c r="AD31" s="116"/>
      <c r="AE31" s="116"/>
      <c r="AF31" s="116"/>
      <c r="AG31" s="116"/>
      <c r="AH31" s="116"/>
      <c r="AI31" s="116"/>
      <c r="AJ31" s="116"/>
      <c r="AK31" s="116"/>
      <c r="AL31" s="116"/>
      <c r="AM31" s="116"/>
      <c r="AN31" s="116">
        <f>データ!Z7</f>
        <v>87.1</v>
      </c>
      <c r="AO31" s="116"/>
      <c r="AP31" s="116"/>
      <c r="AQ31" s="116"/>
      <c r="AR31" s="116"/>
      <c r="AS31" s="116"/>
      <c r="AT31" s="116"/>
      <c r="AU31" s="116"/>
      <c r="AV31" s="116"/>
      <c r="AW31" s="116"/>
      <c r="AX31" s="116"/>
      <c r="AY31" s="116"/>
      <c r="AZ31" s="116"/>
      <c r="BA31" s="116"/>
      <c r="BB31" s="116"/>
      <c r="BC31" s="116"/>
      <c r="BD31" s="116"/>
      <c r="BE31" s="116"/>
      <c r="BF31" s="116"/>
      <c r="BG31" s="116">
        <f>データ!AA7</f>
        <v>85.8</v>
      </c>
      <c r="BH31" s="116"/>
      <c r="BI31" s="116"/>
      <c r="BJ31" s="116"/>
      <c r="BK31" s="116"/>
      <c r="BL31" s="116"/>
      <c r="BM31" s="116"/>
      <c r="BN31" s="116"/>
      <c r="BO31" s="116"/>
      <c r="BP31" s="116"/>
      <c r="BQ31" s="116"/>
      <c r="BR31" s="116"/>
      <c r="BS31" s="116"/>
      <c r="BT31" s="116"/>
      <c r="BU31" s="116"/>
      <c r="BV31" s="116"/>
      <c r="BW31" s="116"/>
      <c r="BX31" s="116"/>
      <c r="BY31" s="116"/>
      <c r="BZ31" s="116">
        <f>データ!AB7</f>
        <v>42.5</v>
      </c>
      <c r="CA31" s="116"/>
      <c r="CB31" s="116"/>
      <c r="CC31" s="116"/>
      <c r="CD31" s="116"/>
      <c r="CE31" s="116"/>
      <c r="CF31" s="116"/>
      <c r="CG31" s="116"/>
      <c r="CH31" s="116"/>
      <c r="CI31" s="116"/>
      <c r="CJ31" s="116"/>
      <c r="CK31" s="116"/>
      <c r="CL31" s="116"/>
      <c r="CM31" s="116"/>
      <c r="CN31" s="116"/>
      <c r="CO31" s="116"/>
      <c r="CP31" s="116"/>
      <c r="CQ31" s="116"/>
      <c r="CR31" s="116"/>
      <c r="CS31" s="116">
        <f>データ!AC7</f>
        <v>54.5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168.8</v>
      </c>
      <c r="JD31" s="111"/>
      <c r="JE31" s="111"/>
      <c r="JF31" s="111"/>
      <c r="JG31" s="111"/>
      <c r="JH31" s="111"/>
      <c r="JI31" s="111"/>
      <c r="JJ31" s="111"/>
      <c r="JK31" s="111"/>
      <c r="JL31" s="111"/>
      <c r="JM31" s="111"/>
      <c r="JN31" s="111"/>
      <c r="JO31" s="111"/>
      <c r="JP31" s="111"/>
      <c r="JQ31" s="111"/>
      <c r="JR31" s="111"/>
      <c r="JS31" s="111"/>
      <c r="JT31" s="111"/>
      <c r="JU31" s="112"/>
      <c r="JV31" s="110">
        <f>データ!DL7</f>
        <v>171</v>
      </c>
      <c r="JW31" s="111"/>
      <c r="JX31" s="111"/>
      <c r="JY31" s="111"/>
      <c r="JZ31" s="111"/>
      <c r="KA31" s="111"/>
      <c r="KB31" s="111"/>
      <c r="KC31" s="111"/>
      <c r="KD31" s="111"/>
      <c r="KE31" s="111"/>
      <c r="KF31" s="111"/>
      <c r="KG31" s="111"/>
      <c r="KH31" s="111"/>
      <c r="KI31" s="111"/>
      <c r="KJ31" s="111"/>
      <c r="KK31" s="111"/>
      <c r="KL31" s="111"/>
      <c r="KM31" s="111"/>
      <c r="KN31" s="112"/>
      <c r="KO31" s="110">
        <f>データ!DM7</f>
        <v>162.30000000000001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163.30000000000001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179.6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241.9</v>
      </c>
      <c r="V32" s="116"/>
      <c r="W32" s="116"/>
      <c r="X32" s="116"/>
      <c r="Y32" s="116"/>
      <c r="Z32" s="116"/>
      <c r="AA32" s="116"/>
      <c r="AB32" s="116"/>
      <c r="AC32" s="116"/>
      <c r="AD32" s="116"/>
      <c r="AE32" s="116"/>
      <c r="AF32" s="116"/>
      <c r="AG32" s="116"/>
      <c r="AH32" s="116"/>
      <c r="AI32" s="116"/>
      <c r="AJ32" s="116"/>
      <c r="AK32" s="116"/>
      <c r="AL32" s="116"/>
      <c r="AM32" s="116"/>
      <c r="AN32" s="116">
        <f>データ!AE7</f>
        <v>465.2</v>
      </c>
      <c r="AO32" s="116"/>
      <c r="AP32" s="116"/>
      <c r="AQ32" s="116"/>
      <c r="AR32" s="116"/>
      <c r="AS32" s="116"/>
      <c r="AT32" s="116"/>
      <c r="AU32" s="116"/>
      <c r="AV32" s="116"/>
      <c r="AW32" s="116"/>
      <c r="AX32" s="116"/>
      <c r="AY32" s="116"/>
      <c r="AZ32" s="116"/>
      <c r="BA32" s="116"/>
      <c r="BB32" s="116"/>
      <c r="BC32" s="116"/>
      <c r="BD32" s="116"/>
      <c r="BE32" s="116"/>
      <c r="BF32" s="116"/>
      <c r="BG32" s="116">
        <f>データ!AF7</f>
        <v>1736.5</v>
      </c>
      <c r="BH32" s="116"/>
      <c r="BI32" s="116"/>
      <c r="BJ32" s="116"/>
      <c r="BK32" s="116"/>
      <c r="BL32" s="116"/>
      <c r="BM32" s="116"/>
      <c r="BN32" s="116"/>
      <c r="BO32" s="116"/>
      <c r="BP32" s="116"/>
      <c r="BQ32" s="116"/>
      <c r="BR32" s="116"/>
      <c r="BS32" s="116"/>
      <c r="BT32" s="116"/>
      <c r="BU32" s="116"/>
      <c r="BV32" s="116"/>
      <c r="BW32" s="116"/>
      <c r="BX32" s="116"/>
      <c r="BY32" s="116"/>
      <c r="BZ32" s="116">
        <f>データ!AG7</f>
        <v>3200.8</v>
      </c>
      <c r="CA32" s="116"/>
      <c r="CB32" s="116"/>
      <c r="CC32" s="116"/>
      <c r="CD32" s="116"/>
      <c r="CE32" s="116"/>
      <c r="CF32" s="116"/>
      <c r="CG32" s="116"/>
      <c r="CH32" s="116"/>
      <c r="CI32" s="116"/>
      <c r="CJ32" s="116"/>
      <c r="CK32" s="116"/>
      <c r="CL32" s="116"/>
      <c r="CM32" s="116"/>
      <c r="CN32" s="116"/>
      <c r="CO32" s="116"/>
      <c r="CP32" s="116"/>
      <c r="CQ32" s="116"/>
      <c r="CR32" s="116"/>
      <c r="CS32" s="116">
        <f>データ!AH7</f>
        <v>274.39999999999998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2.2999999999999998</v>
      </c>
      <c r="EM32" s="116"/>
      <c r="EN32" s="116"/>
      <c r="EO32" s="116"/>
      <c r="EP32" s="116"/>
      <c r="EQ32" s="116"/>
      <c r="ER32" s="116"/>
      <c r="ES32" s="116"/>
      <c r="ET32" s="116"/>
      <c r="EU32" s="116"/>
      <c r="EV32" s="116"/>
      <c r="EW32" s="116"/>
      <c r="EX32" s="116"/>
      <c r="EY32" s="116"/>
      <c r="EZ32" s="116"/>
      <c r="FA32" s="116"/>
      <c r="FB32" s="116"/>
      <c r="FC32" s="116"/>
      <c r="FD32" s="116"/>
      <c r="FE32" s="116">
        <f>データ!AP7</f>
        <v>9.6999999999999993</v>
      </c>
      <c r="FF32" s="116"/>
      <c r="FG32" s="116"/>
      <c r="FH32" s="116"/>
      <c r="FI32" s="116"/>
      <c r="FJ32" s="116"/>
      <c r="FK32" s="116"/>
      <c r="FL32" s="116"/>
      <c r="FM32" s="116"/>
      <c r="FN32" s="116"/>
      <c r="FO32" s="116"/>
      <c r="FP32" s="116"/>
      <c r="FQ32" s="116"/>
      <c r="FR32" s="116"/>
      <c r="FS32" s="116"/>
      <c r="FT32" s="116"/>
      <c r="FU32" s="116"/>
      <c r="FV32" s="116"/>
      <c r="FW32" s="116"/>
      <c r="FX32" s="116">
        <f>データ!AQ7</f>
        <v>1.3</v>
      </c>
      <c r="FY32" s="116"/>
      <c r="FZ32" s="116"/>
      <c r="GA32" s="116"/>
      <c r="GB32" s="116"/>
      <c r="GC32" s="116"/>
      <c r="GD32" s="116"/>
      <c r="GE32" s="116"/>
      <c r="GF32" s="116"/>
      <c r="GG32" s="116"/>
      <c r="GH32" s="116"/>
      <c r="GI32" s="116"/>
      <c r="GJ32" s="116"/>
      <c r="GK32" s="116"/>
      <c r="GL32" s="116"/>
      <c r="GM32" s="116"/>
      <c r="GN32" s="116"/>
      <c r="GO32" s="116"/>
      <c r="GP32" s="116"/>
      <c r="GQ32" s="116">
        <f>データ!AR7</f>
        <v>4.8</v>
      </c>
      <c r="GR32" s="116"/>
      <c r="GS32" s="116"/>
      <c r="GT32" s="116"/>
      <c r="GU32" s="116"/>
      <c r="GV32" s="116"/>
      <c r="GW32" s="116"/>
      <c r="GX32" s="116"/>
      <c r="GY32" s="116"/>
      <c r="GZ32" s="116"/>
      <c r="HA32" s="116"/>
      <c r="HB32" s="116"/>
      <c r="HC32" s="116"/>
      <c r="HD32" s="116"/>
      <c r="HE32" s="116"/>
      <c r="HF32" s="116"/>
      <c r="HG32" s="116"/>
      <c r="HH32" s="116"/>
      <c r="HI32" s="116"/>
      <c r="HJ32" s="116">
        <f>データ!AS7</f>
        <v>3.3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151.19999999999999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159.69999999999999</v>
      </c>
      <c r="JW32" s="111"/>
      <c r="JX32" s="111"/>
      <c r="JY32" s="111"/>
      <c r="JZ32" s="111"/>
      <c r="KA32" s="111"/>
      <c r="KB32" s="111"/>
      <c r="KC32" s="111"/>
      <c r="KD32" s="111"/>
      <c r="KE32" s="111"/>
      <c r="KF32" s="111"/>
      <c r="KG32" s="111"/>
      <c r="KH32" s="111"/>
      <c r="KI32" s="111"/>
      <c r="KJ32" s="111"/>
      <c r="KK32" s="111"/>
      <c r="KL32" s="111"/>
      <c r="KM32" s="111"/>
      <c r="KN32" s="112"/>
      <c r="KO32" s="110">
        <f>データ!DR7</f>
        <v>159.6</v>
      </c>
      <c r="KP32" s="111"/>
      <c r="KQ32" s="111"/>
      <c r="KR32" s="111"/>
      <c r="KS32" s="111"/>
      <c r="KT32" s="111"/>
      <c r="KU32" s="111"/>
      <c r="KV32" s="111"/>
      <c r="KW32" s="111"/>
      <c r="KX32" s="111"/>
      <c r="KY32" s="111"/>
      <c r="KZ32" s="111"/>
      <c r="LA32" s="111"/>
      <c r="LB32" s="111"/>
      <c r="LC32" s="111"/>
      <c r="LD32" s="111"/>
      <c r="LE32" s="111"/>
      <c r="LF32" s="111"/>
      <c r="LG32" s="112"/>
      <c r="LH32" s="110">
        <f>データ!DS7</f>
        <v>128.5</v>
      </c>
      <c r="LI32" s="111"/>
      <c r="LJ32" s="111"/>
      <c r="LK32" s="111"/>
      <c r="LL32" s="111"/>
      <c r="LM32" s="111"/>
      <c r="LN32" s="111"/>
      <c r="LO32" s="111"/>
      <c r="LP32" s="111"/>
      <c r="LQ32" s="111"/>
      <c r="LR32" s="111"/>
      <c r="LS32" s="111"/>
      <c r="LT32" s="111"/>
      <c r="LU32" s="111"/>
      <c r="LV32" s="111"/>
      <c r="LW32" s="111"/>
      <c r="LX32" s="111"/>
      <c r="LY32" s="111"/>
      <c r="LZ32" s="112"/>
      <c r="MA32" s="110">
        <f>データ!DT7</f>
        <v>138.1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63</v>
      </c>
      <c r="EM52" s="116"/>
      <c r="EN52" s="116"/>
      <c r="EO52" s="116"/>
      <c r="EP52" s="116"/>
      <c r="EQ52" s="116"/>
      <c r="ER52" s="116"/>
      <c r="ES52" s="116"/>
      <c r="ET52" s="116"/>
      <c r="EU52" s="116"/>
      <c r="EV52" s="116"/>
      <c r="EW52" s="116"/>
      <c r="EX52" s="116"/>
      <c r="EY52" s="116"/>
      <c r="EZ52" s="116"/>
      <c r="FA52" s="116"/>
      <c r="FB52" s="116"/>
      <c r="FC52" s="116"/>
      <c r="FD52" s="116"/>
      <c r="FE52" s="116">
        <f>データ!BG7</f>
        <v>58.1</v>
      </c>
      <c r="FF52" s="116"/>
      <c r="FG52" s="116"/>
      <c r="FH52" s="116"/>
      <c r="FI52" s="116"/>
      <c r="FJ52" s="116"/>
      <c r="FK52" s="116"/>
      <c r="FL52" s="116"/>
      <c r="FM52" s="116"/>
      <c r="FN52" s="116"/>
      <c r="FO52" s="116"/>
      <c r="FP52" s="116"/>
      <c r="FQ52" s="116"/>
      <c r="FR52" s="116"/>
      <c r="FS52" s="116"/>
      <c r="FT52" s="116"/>
      <c r="FU52" s="116"/>
      <c r="FV52" s="116"/>
      <c r="FW52" s="116"/>
      <c r="FX52" s="116">
        <f>データ!BH7</f>
        <v>60.2</v>
      </c>
      <c r="FY52" s="116"/>
      <c r="FZ52" s="116"/>
      <c r="GA52" s="116"/>
      <c r="GB52" s="116"/>
      <c r="GC52" s="116"/>
      <c r="GD52" s="116"/>
      <c r="GE52" s="116"/>
      <c r="GF52" s="116"/>
      <c r="GG52" s="116"/>
      <c r="GH52" s="116"/>
      <c r="GI52" s="116"/>
      <c r="GJ52" s="116"/>
      <c r="GK52" s="116"/>
      <c r="GL52" s="116"/>
      <c r="GM52" s="116"/>
      <c r="GN52" s="116"/>
      <c r="GO52" s="116"/>
      <c r="GP52" s="116"/>
      <c r="GQ52" s="116">
        <f>データ!BI7</f>
        <v>-0.6</v>
      </c>
      <c r="GR52" s="116"/>
      <c r="GS52" s="116"/>
      <c r="GT52" s="116"/>
      <c r="GU52" s="116"/>
      <c r="GV52" s="116"/>
      <c r="GW52" s="116"/>
      <c r="GX52" s="116"/>
      <c r="GY52" s="116"/>
      <c r="GZ52" s="116"/>
      <c r="HA52" s="116"/>
      <c r="HB52" s="116"/>
      <c r="HC52" s="116"/>
      <c r="HD52" s="116"/>
      <c r="HE52" s="116"/>
      <c r="HF52" s="116"/>
      <c r="HG52" s="116"/>
      <c r="HH52" s="116"/>
      <c r="HI52" s="116"/>
      <c r="HJ52" s="116">
        <f>データ!BJ7</f>
        <v>25.1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8704</v>
      </c>
      <c r="JD52" s="120"/>
      <c r="JE52" s="120"/>
      <c r="JF52" s="120"/>
      <c r="JG52" s="120"/>
      <c r="JH52" s="120"/>
      <c r="JI52" s="120"/>
      <c r="JJ52" s="120"/>
      <c r="JK52" s="120"/>
      <c r="JL52" s="120"/>
      <c r="JM52" s="120"/>
      <c r="JN52" s="120"/>
      <c r="JO52" s="120"/>
      <c r="JP52" s="120"/>
      <c r="JQ52" s="120"/>
      <c r="JR52" s="120"/>
      <c r="JS52" s="120"/>
      <c r="JT52" s="120"/>
      <c r="JU52" s="120"/>
      <c r="JV52" s="120">
        <f>データ!BR7</f>
        <v>7648</v>
      </c>
      <c r="JW52" s="120"/>
      <c r="JX52" s="120"/>
      <c r="JY52" s="120"/>
      <c r="JZ52" s="120"/>
      <c r="KA52" s="120"/>
      <c r="KB52" s="120"/>
      <c r="KC52" s="120"/>
      <c r="KD52" s="120"/>
      <c r="KE52" s="120"/>
      <c r="KF52" s="120"/>
      <c r="KG52" s="120"/>
      <c r="KH52" s="120"/>
      <c r="KI52" s="120"/>
      <c r="KJ52" s="120"/>
      <c r="KK52" s="120"/>
      <c r="KL52" s="120"/>
      <c r="KM52" s="120"/>
      <c r="KN52" s="120"/>
      <c r="KO52" s="120">
        <f>データ!BS7</f>
        <v>7548</v>
      </c>
      <c r="KP52" s="120"/>
      <c r="KQ52" s="120"/>
      <c r="KR52" s="120"/>
      <c r="KS52" s="120"/>
      <c r="KT52" s="120"/>
      <c r="KU52" s="120"/>
      <c r="KV52" s="120"/>
      <c r="KW52" s="120"/>
      <c r="KX52" s="120"/>
      <c r="KY52" s="120"/>
      <c r="KZ52" s="120"/>
      <c r="LA52" s="120"/>
      <c r="LB52" s="120"/>
      <c r="LC52" s="120"/>
      <c r="LD52" s="120"/>
      <c r="LE52" s="120"/>
      <c r="LF52" s="120"/>
      <c r="LG52" s="120"/>
      <c r="LH52" s="120">
        <f>データ!BT7</f>
        <v>333</v>
      </c>
      <c r="LI52" s="120"/>
      <c r="LJ52" s="120"/>
      <c r="LK52" s="120"/>
      <c r="LL52" s="120"/>
      <c r="LM52" s="120"/>
      <c r="LN52" s="120"/>
      <c r="LO52" s="120"/>
      <c r="LP52" s="120"/>
      <c r="LQ52" s="120"/>
      <c r="LR52" s="120"/>
      <c r="LS52" s="120"/>
      <c r="LT52" s="120"/>
      <c r="LU52" s="120"/>
      <c r="LV52" s="120"/>
      <c r="LW52" s="120"/>
      <c r="LX52" s="120"/>
      <c r="LY52" s="120"/>
      <c r="LZ52" s="120"/>
      <c r="MA52" s="120">
        <f>データ!BU7</f>
        <v>2439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19.8</v>
      </c>
      <c r="EM53" s="116"/>
      <c r="EN53" s="116"/>
      <c r="EO53" s="116"/>
      <c r="EP53" s="116"/>
      <c r="EQ53" s="116"/>
      <c r="ER53" s="116"/>
      <c r="ES53" s="116"/>
      <c r="ET53" s="116"/>
      <c r="EU53" s="116"/>
      <c r="EV53" s="116"/>
      <c r="EW53" s="116"/>
      <c r="EX53" s="116"/>
      <c r="EY53" s="116"/>
      <c r="EZ53" s="116"/>
      <c r="FA53" s="116"/>
      <c r="FB53" s="116"/>
      <c r="FC53" s="116"/>
      <c r="FD53" s="116"/>
      <c r="FE53" s="116">
        <f>データ!BL7</f>
        <v>33.700000000000003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28.9</v>
      </c>
      <c r="FY53" s="116"/>
      <c r="FZ53" s="116"/>
      <c r="GA53" s="116"/>
      <c r="GB53" s="116"/>
      <c r="GC53" s="116"/>
      <c r="GD53" s="116"/>
      <c r="GE53" s="116"/>
      <c r="GF53" s="116"/>
      <c r="GG53" s="116"/>
      <c r="GH53" s="116"/>
      <c r="GI53" s="116"/>
      <c r="GJ53" s="116"/>
      <c r="GK53" s="116"/>
      <c r="GL53" s="116"/>
      <c r="GM53" s="116"/>
      <c r="GN53" s="116"/>
      <c r="GO53" s="116"/>
      <c r="GP53" s="116"/>
      <c r="GQ53" s="116">
        <f>データ!BN7</f>
        <v>-56.4</v>
      </c>
      <c r="GR53" s="116"/>
      <c r="GS53" s="116"/>
      <c r="GT53" s="116"/>
      <c r="GU53" s="116"/>
      <c r="GV53" s="116"/>
      <c r="GW53" s="116"/>
      <c r="GX53" s="116"/>
      <c r="GY53" s="116"/>
      <c r="GZ53" s="116"/>
      <c r="HA53" s="116"/>
      <c r="HB53" s="116"/>
      <c r="HC53" s="116"/>
      <c r="HD53" s="116"/>
      <c r="HE53" s="116"/>
      <c r="HF53" s="116"/>
      <c r="HG53" s="116"/>
      <c r="HH53" s="116"/>
      <c r="HI53" s="116"/>
      <c r="HJ53" s="116">
        <f>データ!BO7</f>
        <v>16.899999999999999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146818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6900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387.6</v>
      </c>
      <c r="KB77" s="111"/>
      <c r="KC77" s="111"/>
      <c r="KD77" s="111"/>
      <c r="KE77" s="111"/>
      <c r="KF77" s="111"/>
      <c r="KG77" s="111"/>
      <c r="KH77" s="111"/>
      <c r="KI77" s="111"/>
      <c r="KJ77" s="111"/>
      <c r="KK77" s="111"/>
      <c r="KL77" s="111"/>
      <c r="KM77" s="111"/>
      <c r="KN77" s="111"/>
      <c r="KO77" s="112"/>
      <c r="KP77" s="110">
        <f>データ!DA7</f>
        <v>338.5</v>
      </c>
      <c r="KQ77" s="111"/>
      <c r="KR77" s="111"/>
      <c r="KS77" s="111"/>
      <c r="KT77" s="111"/>
      <c r="KU77" s="111"/>
      <c r="KV77" s="111"/>
      <c r="KW77" s="111"/>
      <c r="KX77" s="111"/>
      <c r="KY77" s="111"/>
      <c r="KZ77" s="111"/>
      <c r="LA77" s="111"/>
      <c r="LB77" s="111"/>
      <c r="LC77" s="111"/>
      <c r="LD77" s="112"/>
      <c r="LE77" s="110">
        <f>データ!DB7</f>
        <v>286.2</v>
      </c>
      <c r="LF77" s="111"/>
      <c r="LG77" s="111"/>
      <c r="LH77" s="111"/>
      <c r="LI77" s="111"/>
      <c r="LJ77" s="111"/>
      <c r="LK77" s="111"/>
      <c r="LL77" s="111"/>
      <c r="LM77" s="111"/>
      <c r="LN77" s="111"/>
      <c r="LO77" s="111"/>
      <c r="LP77" s="111"/>
      <c r="LQ77" s="111"/>
      <c r="LR77" s="111"/>
      <c r="LS77" s="112"/>
      <c r="LT77" s="110">
        <f>データ!DC7</f>
        <v>387.4</v>
      </c>
      <c r="LU77" s="111"/>
      <c r="LV77" s="111"/>
      <c r="LW77" s="111"/>
      <c r="LX77" s="111"/>
      <c r="LY77" s="111"/>
      <c r="LZ77" s="111"/>
      <c r="MA77" s="111"/>
      <c r="MB77" s="111"/>
      <c r="MC77" s="111"/>
      <c r="MD77" s="111"/>
      <c r="ME77" s="111"/>
      <c r="MF77" s="111"/>
      <c r="MG77" s="111"/>
      <c r="MH77" s="112"/>
      <c r="MI77" s="110">
        <f>データ!DD7</f>
        <v>191.5</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59.6</v>
      </c>
      <c r="KB78" s="111"/>
      <c r="KC78" s="111"/>
      <c r="KD78" s="111"/>
      <c r="KE78" s="111"/>
      <c r="KF78" s="111"/>
      <c r="KG78" s="111"/>
      <c r="KH78" s="111"/>
      <c r="KI78" s="111"/>
      <c r="KJ78" s="111"/>
      <c r="KK78" s="111"/>
      <c r="KL78" s="111"/>
      <c r="KM78" s="111"/>
      <c r="KN78" s="111"/>
      <c r="KO78" s="112"/>
      <c r="KP78" s="110">
        <f>データ!DF7</f>
        <v>51.7</v>
      </c>
      <c r="KQ78" s="111"/>
      <c r="KR78" s="111"/>
      <c r="KS78" s="111"/>
      <c r="KT78" s="111"/>
      <c r="KU78" s="111"/>
      <c r="KV78" s="111"/>
      <c r="KW78" s="111"/>
      <c r="KX78" s="111"/>
      <c r="KY78" s="111"/>
      <c r="KZ78" s="111"/>
      <c r="LA78" s="111"/>
      <c r="LB78" s="111"/>
      <c r="LC78" s="111"/>
      <c r="LD78" s="112"/>
      <c r="LE78" s="110">
        <f>データ!DG7</f>
        <v>51.5</v>
      </c>
      <c r="LF78" s="111"/>
      <c r="LG78" s="111"/>
      <c r="LH78" s="111"/>
      <c r="LI78" s="111"/>
      <c r="LJ78" s="111"/>
      <c r="LK78" s="111"/>
      <c r="LL78" s="111"/>
      <c r="LM78" s="111"/>
      <c r="LN78" s="111"/>
      <c r="LO78" s="111"/>
      <c r="LP78" s="111"/>
      <c r="LQ78" s="111"/>
      <c r="LR78" s="111"/>
      <c r="LS78" s="112"/>
      <c r="LT78" s="110">
        <f>データ!DH7</f>
        <v>764.6</v>
      </c>
      <c r="LU78" s="111"/>
      <c r="LV78" s="111"/>
      <c r="LW78" s="111"/>
      <c r="LX78" s="111"/>
      <c r="LY78" s="111"/>
      <c r="LZ78" s="111"/>
      <c r="MA78" s="111"/>
      <c r="MB78" s="111"/>
      <c r="MC78" s="111"/>
      <c r="MD78" s="111"/>
      <c r="ME78" s="111"/>
      <c r="MF78" s="111"/>
      <c r="MG78" s="111"/>
      <c r="MH78" s="112"/>
      <c r="MI78" s="110">
        <f>データ!DI7</f>
        <v>72.599999999999994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Z6xBPPqwo4xtL+42xvVCf41ZiqKMREtfiyAM4On5yimSDDR81ucFm/rBK9wUmi+X57FHFSnzpfaoh/EDsAPgA==" saltValue="uLTBS+Q/d87W0Y24su7ZX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99</v>
      </c>
      <c r="AW5" s="47" t="s">
        <v>100</v>
      </c>
      <c r="AX5" s="47" t="s">
        <v>101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102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103</v>
      </c>
      <c r="DA5" s="47" t="s">
        <v>89</v>
      </c>
      <c r="DB5" s="47" t="s">
        <v>90</v>
      </c>
      <c r="DC5" s="47" t="s">
        <v>101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104</v>
      </c>
      <c r="B6" s="48">
        <f>B8</f>
        <v>2021</v>
      </c>
      <c r="C6" s="48">
        <f t="shared" ref="C6:X6" si="1">C8</f>
        <v>302066</v>
      </c>
      <c r="D6" s="48">
        <f t="shared" si="1"/>
        <v>47</v>
      </c>
      <c r="E6" s="48">
        <f t="shared" si="1"/>
        <v>14</v>
      </c>
      <c r="F6" s="48">
        <f t="shared" si="1"/>
        <v>0</v>
      </c>
      <c r="G6" s="48">
        <f t="shared" si="1"/>
        <v>3</v>
      </c>
      <c r="H6" s="48" t="str">
        <f>SUBSTITUTE(H8,"　","")</f>
        <v>和歌山県田辺市</v>
      </c>
      <c r="I6" s="48" t="str">
        <f t="shared" si="1"/>
        <v>扇ヶ浜海岸駐車場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19</v>
      </c>
      <c r="S6" s="50" t="str">
        <f t="shared" si="1"/>
        <v>公共施設</v>
      </c>
      <c r="T6" s="50" t="str">
        <f t="shared" si="1"/>
        <v>無</v>
      </c>
      <c r="U6" s="51">
        <f t="shared" si="1"/>
        <v>11868</v>
      </c>
      <c r="V6" s="51">
        <f t="shared" si="1"/>
        <v>406</v>
      </c>
      <c r="W6" s="51">
        <f t="shared" si="1"/>
        <v>500</v>
      </c>
      <c r="X6" s="50" t="str">
        <f t="shared" si="1"/>
        <v>無</v>
      </c>
      <c r="Y6" s="52">
        <f>IF(Y8="-",NA(),Y8)</f>
        <v>94</v>
      </c>
      <c r="Z6" s="52">
        <f t="shared" ref="Z6:AH6" si="2">IF(Z8="-",NA(),Z8)</f>
        <v>87.1</v>
      </c>
      <c r="AA6" s="52">
        <f t="shared" si="2"/>
        <v>85.8</v>
      </c>
      <c r="AB6" s="52">
        <f t="shared" si="2"/>
        <v>42.5</v>
      </c>
      <c r="AC6" s="52">
        <f t="shared" si="2"/>
        <v>54.5</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63</v>
      </c>
      <c r="BG6" s="52">
        <f t="shared" ref="BG6:BO6" si="5">IF(BG8="-",NA(),BG8)</f>
        <v>58.1</v>
      </c>
      <c r="BH6" s="52">
        <f t="shared" si="5"/>
        <v>60.2</v>
      </c>
      <c r="BI6" s="52">
        <f t="shared" si="5"/>
        <v>-0.6</v>
      </c>
      <c r="BJ6" s="52">
        <f t="shared" si="5"/>
        <v>25.1</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8704</v>
      </c>
      <c r="BR6" s="53">
        <f t="shared" ref="BR6:BZ6" si="6">IF(BR8="-",NA(),BR8)</f>
        <v>7648</v>
      </c>
      <c r="BS6" s="53">
        <f t="shared" si="6"/>
        <v>7548</v>
      </c>
      <c r="BT6" s="53">
        <f t="shared" si="6"/>
        <v>333</v>
      </c>
      <c r="BU6" s="53">
        <f t="shared" si="6"/>
        <v>2439</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105</v>
      </c>
      <c r="CM6" s="51">
        <f t="shared" ref="CM6:CN6" si="7">CM8</f>
        <v>146818</v>
      </c>
      <c r="CN6" s="51">
        <f t="shared" si="7"/>
        <v>6900</v>
      </c>
      <c r="CO6" s="52"/>
      <c r="CP6" s="52"/>
      <c r="CQ6" s="52"/>
      <c r="CR6" s="52"/>
      <c r="CS6" s="52"/>
      <c r="CT6" s="52"/>
      <c r="CU6" s="52"/>
      <c r="CV6" s="52"/>
      <c r="CW6" s="52"/>
      <c r="CX6" s="52"/>
      <c r="CY6" s="49" t="s">
        <v>105</v>
      </c>
      <c r="CZ6" s="52">
        <f>IF(CZ8="-",NA(),CZ8)</f>
        <v>387.6</v>
      </c>
      <c r="DA6" s="52">
        <f t="shared" ref="DA6:DI6" si="8">IF(DA8="-",NA(),DA8)</f>
        <v>338.5</v>
      </c>
      <c r="DB6" s="52">
        <f t="shared" si="8"/>
        <v>286.2</v>
      </c>
      <c r="DC6" s="52">
        <f t="shared" si="8"/>
        <v>387.4</v>
      </c>
      <c r="DD6" s="52">
        <f t="shared" si="8"/>
        <v>191.5</v>
      </c>
      <c r="DE6" s="52">
        <f t="shared" si="8"/>
        <v>59.6</v>
      </c>
      <c r="DF6" s="52">
        <f t="shared" si="8"/>
        <v>51.7</v>
      </c>
      <c r="DG6" s="52">
        <f t="shared" si="8"/>
        <v>51.5</v>
      </c>
      <c r="DH6" s="52">
        <f t="shared" si="8"/>
        <v>764.6</v>
      </c>
      <c r="DI6" s="52">
        <f t="shared" si="8"/>
        <v>72.599999999999994</v>
      </c>
      <c r="DJ6" s="49" t="str">
        <f>IF(DJ8="-","",IF(DJ8="-","【-】","【"&amp;SUBSTITUTE(TEXT(DJ8,"#,##0.0"),"-","△")&amp;"】"))</f>
        <v>【99.8】</v>
      </c>
      <c r="DK6" s="52">
        <f>IF(DK8="-",NA(),DK8)</f>
        <v>168.8</v>
      </c>
      <c r="DL6" s="52">
        <f t="shared" ref="DL6:DT6" si="9">IF(DL8="-",NA(),DL8)</f>
        <v>171</v>
      </c>
      <c r="DM6" s="52">
        <f t="shared" si="9"/>
        <v>162.30000000000001</v>
      </c>
      <c r="DN6" s="52">
        <f t="shared" si="9"/>
        <v>163.30000000000001</v>
      </c>
      <c r="DO6" s="52">
        <f t="shared" si="9"/>
        <v>179.6</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2">
      <c r="A7" s="37" t="s">
        <v>106</v>
      </c>
      <c r="B7" s="48">
        <f t="shared" ref="B7:X7" si="10">B8</f>
        <v>2021</v>
      </c>
      <c r="C7" s="48">
        <f t="shared" si="10"/>
        <v>302066</v>
      </c>
      <c r="D7" s="48">
        <f t="shared" si="10"/>
        <v>47</v>
      </c>
      <c r="E7" s="48">
        <f t="shared" si="10"/>
        <v>14</v>
      </c>
      <c r="F7" s="48">
        <f t="shared" si="10"/>
        <v>0</v>
      </c>
      <c r="G7" s="48">
        <f t="shared" si="10"/>
        <v>3</v>
      </c>
      <c r="H7" s="48" t="str">
        <f t="shared" si="10"/>
        <v>和歌山県　田辺市</v>
      </c>
      <c r="I7" s="48" t="str">
        <f t="shared" si="10"/>
        <v>扇ヶ浜海岸駐車場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19</v>
      </c>
      <c r="S7" s="50" t="str">
        <f t="shared" si="10"/>
        <v>公共施設</v>
      </c>
      <c r="T7" s="50" t="str">
        <f t="shared" si="10"/>
        <v>無</v>
      </c>
      <c r="U7" s="51">
        <f t="shared" si="10"/>
        <v>11868</v>
      </c>
      <c r="V7" s="51">
        <f t="shared" si="10"/>
        <v>406</v>
      </c>
      <c r="W7" s="51">
        <f t="shared" si="10"/>
        <v>500</v>
      </c>
      <c r="X7" s="50" t="str">
        <f t="shared" si="10"/>
        <v>無</v>
      </c>
      <c r="Y7" s="52">
        <f>Y8</f>
        <v>94</v>
      </c>
      <c r="Z7" s="52">
        <f t="shared" ref="Z7:AH7" si="11">Z8</f>
        <v>87.1</v>
      </c>
      <c r="AA7" s="52">
        <f t="shared" si="11"/>
        <v>85.8</v>
      </c>
      <c r="AB7" s="52">
        <f t="shared" si="11"/>
        <v>42.5</v>
      </c>
      <c r="AC7" s="52">
        <f t="shared" si="11"/>
        <v>54.5</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63</v>
      </c>
      <c r="BG7" s="52">
        <f t="shared" ref="BG7:BO7" si="14">BG8</f>
        <v>58.1</v>
      </c>
      <c r="BH7" s="52">
        <f t="shared" si="14"/>
        <v>60.2</v>
      </c>
      <c r="BI7" s="52">
        <f t="shared" si="14"/>
        <v>-0.6</v>
      </c>
      <c r="BJ7" s="52">
        <f t="shared" si="14"/>
        <v>25.1</v>
      </c>
      <c r="BK7" s="52">
        <f t="shared" si="14"/>
        <v>19.8</v>
      </c>
      <c r="BL7" s="52">
        <f t="shared" si="14"/>
        <v>33.700000000000003</v>
      </c>
      <c r="BM7" s="52">
        <f t="shared" si="14"/>
        <v>28.9</v>
      </c>
      <c r="BN7" s="52">
        <f t="shared" si="14"/>
        <v>-56.4</v>
      </c>
      <c r="BO7" s="52">
        <f t="shared" si="14"/>
        <v>16.899999999999999</v>
      </c>
      <c r="BP7" s="49"/>
      <c r="BQ7" s="53">
        <f>BQ8</f>
        <v>8704</v>
      </c>
      <c r="BR7" s="53">
        <f t="shared" ref="BR7:BZ7" si="15">BR8</f>
        <v>7648</v>
      </c>
      <c r="BS7" s="53">
        <f t="shared" si="15"/>
        <v>7548</v>
      </c>
      <c r="BT7" s="53">
        <f t="shared" si="15"/>
        <v>333</v>
      </c>
      <c r="BU7" s="53">
        <f t="shared" si="15"/>
        <v>2439</v>
      </c>
      <c r="BV7" s="53">
        <f t="shared" si="15"/>
        <v>8624</v>
      </c>
      <c r="BW7" s="53">
        <f t="shared" si="15"/>
        <v>6546</v>
      </c>
      <c r="BX7" s="53">
        <f t="shared" si="15"/>
        <v>8262</v>
      </c>
      <c r="BY7" s="53">
        <f t="shared" si="15"/>
        <v>1059</v>
      </c>
      <c r="BZ7" s="53">
        <f t="shared" si="15"/>
        <v>2866</v>
      </c>
      <c r="CA7" s="51"/>
      <c r="CB7" s="52" t="s">
        <v>107</v>
      </c>
      <c r="CC7" s="52" t="s">
        <v>107</v>
      </c>
      <c r="CD7" s="52" t="s">
        <v>107</v>
      </c>
      <c r="CE7" s="52" t="s">
        <v>107</v>
      </c>
      <c r="CF7" s="52" t="s">
        <v>107</v>
      </c>
      <c r="CG7" s="52" t="s">
        <v>107</v>
      </c>
      <c r="CH7" s="52" t="s">
        <v>107</v>
      </c>
      <c r="CI7" s="52" t="s">
        <v>107</v>
      </c>
      <c r="CJ7" s="52" t="s">
        <v>107</v>
      </c>
      <c r="CK7" s="52" t="s">
        <v>108</v>
      </c>
      <c r="CL7" s="49"/>
      <c r="CM7" s="51">
        <f>CM8</f>
        <v>146818</v>
      </c>
      <c r="CN7" s="51">
        <f>CN8</f>
        <v>6900</v>
      </c>
      <c r="CO7" s="52" t="s">
        <v>107</v>
      </c>
      <c r="CP7" s="52" t="s">
        <v>107</v>
      </c>
      <c r="CQ7" s="52" t="s">
        <v>107</v>
      </c>
      <c r="CR7" s="52" t="s">
        <v>107</v>
      </c>
      <c r="CS7" s="52" t="s">
        <v>107</v>
      </c>
      <c r="CT7" s="52" t="s">
        <v>107</v>
      </c>
      <c r="CU7" s="52" t="s">
        <v>107</v>
      </c>
      <c r="CV7" s="52" t="s">
        <v>107</v>
      </c>
      <c r="CW7" s="52" t="s">
        <v>107</v>
      </c>
      <c r="CX7" s="52" t="s">
        <v>108</v>
      </c>
      <c r="CY7" s="49"/>
      <c r="CZ7" s="52">
        <f>CZ8</f>
        <v>387.6</v>
      </c>
      <c r="DA7" s="52">
        <f t="shared" ref="DA7:DI7" si="16">DA8</f>
        <v>338.5</v>
      </c>
      <c r="DB7" s="52">
        <f t="shared" si="16"/>
        <v>286.2</v>
      </c>
      <c r="DC7" s="52">
        <f t="shared" si="16"/>
        <v>387.4</v>
      </c>
      <c r="DD7" s="52">
        <f t="shared" si="16"/>
        <v>191.5</v>
      </c>
      <c r="DE7" s="52">
        <f t="shared" si="16"/>
        <v>59.6</v>
      </c>
      <c r="DF7" s="52">
        <f t="shared" si="16"/>
        <v>51.7</v>
      </c>
      <c r="DG7" s="52">
        <f t="shared" si="16"/>
        <v>51.5</v>
      </c>
      <c r="DH7" s="52">
        <f t="shared" si="16"/>
        <v>764.6</v>
      </c>
      <c r="DI7" s="52">
        <f t="shared" si="16"/>
        <v>72.599999999999994</v>
      </c>
      <c r="DJ7" s="49"/>
      <c r="DK7" s="52">
        <f>DK8</f>
        <v>168.8</v>
      </c>
      <c r="DL7" s="52">
        <f t="shared" ref="DL7:DT7" si="17">DL8</f>
        <v>171</v>
      </c>
      <c r="DM7" s="52">
        <f t="shared" si="17"/>
        <v>162.30000000000001</v>
      </c>
      <c r="DN7" s="52">
        <f t="shared" si="17"/>
        <v>163.30000000000001</v>
      </c>
      <c r="DO7" s="52">
        <f t="shared" si="17"/>
        <v>179.6</v>
      </c>
      <c r="DP7" s="52">
        <f t="shared" si="17"/>
        <v>151.19999999999999</v>
      </c>
      <c r="DQ7" s="52">
        <f t="shared" si="17"/>
        <v>159.69999999999999</v>
      </c>
      <c r="DR7" s="52">
        <f t="shared" si="17"/>
        <v>159.6</v>
      </c>
      <c r="DS7" s="52">
        <f t="shared" si="17"/>
        <v>128.5</v>
      </c>
      <c r="DT7" s="52">
        <f t="shared" si="17"/>
        <v>138.1</v>
      </c>
      <c r="DU7" s="49"/>
    </row>
    <row r="8" spans="1:125" s="54" customFormat="1" x14ac:dyDescent="0.2">
      <c r="A8" s="37"/>
      <c r="B8" s="55">
        <v>2021</v>
      </c>
      <c r="C8" s="55">
        <v>302066</v>
      </c>
      <c r="D8" s="55">
        <v>47</v>
      </c>
      <c r="E8" s="55">
        <v>14</v>
      </c>
      <c r="F8" s="55">
        <v>0</v>
      </c>
      <c r="G8" s="55">
        <v>3</v>
      </c>
      <c r="H8" s="55" t="s">
        <v>109</v>
      </c>
      <c r="I8" s="55" t="s">
        <v>110</v>
      </c>
      <c r="J8" s="55" t="s">
        <v>111</v>
      </c>
      <c r="K8" s="55" t="s">
        <v>112</v>
      </c>
      <c r="L8" s="55" t="s">
        <v>113</v>
      </c>
      <c r="M8" s="55" t="s">
        <v>114</v>
      </c>
      <c r="N8" s="55" t="s">
        <v>115</v>
      </c>
      <c r="O8" s="56" t="s">
        <v>116</v>
      </c>
      <c r="P8" s="57" t="s">
        <v>117</v>
      </c>
      <c r="Q8" s="57" t="s">
        <v>118</v>
      </c>
      <c r="R8" s="58">
        <v>19</v>
      </c>
      <c r="S8" s="57" t="s">
        <v>119</v>
      </c>
      <c r="T8" s="57" t="s">
        <v>120</v>
      </c>
      <c r="U8" s="58">
        <v>11868</v>
      </c>
      <c r="V8" s="58">
        <v>406</v>
      </c>
      <c r="W8" s="58">
        <v>500</v>
      </c>
      <c r="X8" s="57" t="s">
        <v>120</v>
      </c>
      <c r="Y8" s="59">
        <v>94</v>
      </c>
      <c r="Z8" s="59">
        <v>87.1</v>
      </c>
      <c r="AA8" s="59">
        <v>85.8</v>
      </c>
      <c r="AB8" s="59">
        <v>42.5</v>
      </c>
      <c r="AC8" s="59">
        <v>54.5</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63</v>
      </c>
      <c r="BG8" s="59">
        <v>58.1</v>
      </c>
      <c r="BH8" s="59">
        <v>60.2</v>
      </c>
      <c r="BI8" s="59">
        <v>-0.6</v>
      </c>
      <c r="BJ8" s="59">
        <v>25.1</v>
      </c>
      <c r="BK8" s="59">
        <v>19.8</v>
      </c>
      <c r="BL8" s="59">
        <v>33.700000000000003</v>
      </c>
      <c r="BM8" s="59">
        <v>28.9</v>
      </c>
      <c r="BN8" s="59">
        <v>-56.4</v>
      </c>
      <c r="BO8" s="59">
        <v>16.899999999999999</v>
      </c>
      <c r="BP8" s="56">
        <v>0.8</v>
      </c>
      <c r="BQ8" s="60">
        <v>8704</v>
      </c>
      <c r="BR8" s="60">
        <v>7648</v>
      </c>
      <c r="BS8" s="60">
        <v>7548</v>
      </c>
      <c r="BT8" s="61">
        <v>333</v>
      </c>
      <c r="BU8" s="61">
        <v>2439</v>
      </c>
      <c r="BV8" s="60">
        <v>8624</v>
      </c>
      <c r="BW8" s="60">
        <v>6546</v>
      </c>
      <c r="BX8" s="60">
        <v>8262</v>
      </c>
      <c r="BY8" s="60">
        <v>1059</v>
      </c>
      <c r="BZ8" s="60">
        <v>2866</v>
      </c>
      <c r="CA8" s="58">
        <v>10906</v>
      </c>
      <c r="CB8" s="59" t="s">
        <v>113</v>
      </c>
      <c r="CC8" s="59" t="s">
        <v>113</v>
      </c>
      <c r="CD8" s="59" t="s">
        <v>113</v>
      </c>
      <c r="CE8" s="59" t="s">
        <v>113</v>
      </c>
      <c r="CF8" s="59" t="s">
        <v>113</v>
      </c>
      <c r="CG8" s="59" t="s">
        <v>113</v>
      </c>
      <c r="CH8" s="59" t="s">
        <v>113</v>
      </c>
      <c r="CI8" s="59" t="s">
        <v>113</v>
      </c>
      <c r="CJ8" s="59" t="s">
        <v>113</v>
      </c>
      <c r="CK8" s="59" t="s">
        <v>113</v>
      </c>
      <c r="CL8" s="56" t="s">
        <v>113</v>
      </c>
      <c r="CM8" s="58">
        <v>146818</v>
      </c>
      <c r="CN8" s="58">
        <v>6900</v>
      </c>
      <c r="CO8" s="59" t="s">
        <v>113</v>
      </c>
      <c r="CP8" s="59" t="s">
        <v>113</v>
      </c>
      <c r="CQ8" s="59" t="s">
        <v>113</v>
      </c>
      <c r="CR8" s="59" t="s">
        <v>113</v>
      </c>
      <c r="CS8" s="59" t="s">
        <v>113</v>
      </c>
      <c r="CT8" s="59" t="s">
        <v>113</v>
      </c>
      <c r="CU8" s="59" t="s">
        <v>113</v>
      </c>
      <c r="CV8" s="59" t="s">
        <v>113</v>
      </c>
      <c r="CW8" s="59" t="s">
        <v>113</v>
      </c>
      <c r="CX8" s="59" t="s">
        <v>113</v>
      </c>
      <c r="CY8" s="56" t="s">
        <v>113</v>
      </c>
      <c r="CZ8" s="59">
        <v>387.6</v>
      </c>
      <c r="DA8" s="59">
        <v>338.5</v>
      </c>
      <c r="DB8" s="59">
        <v>286.2</v>
      </c>
      <c r="DC8" s="59">
        <v>387.4</v>
      </c>
      <c r="DD8" s="59">
        <v>191.5</v>
      </c>
      <c r="DE8" s="59">
        <v>59.6</v>
      </c>
      <c r="DF8" s="59">
        <v>51.7</v>
      </c>
      <c r="DG8" s="59">
        <v>51.5</v>
      </c>
      <c r="DH8" s="59">
        <v>764.6</v>
      </c>
      <c r="DI8" s="59">
        <v>72.599999999999994</v>
      </c>
      <c r="DJ8" s="56">
        <v>99.8</v>
      </c>
      <c r="DK8" s="59">
        <v>168.8</v>
      </c>
      <c r="DL8" s="59">
        <v>171</v>
      </c>
      <c r="DM8" s="59">
        <v>162.30000000000001</v>
      </c>
      <c r="DN8" s="59">
        <v>163.30000000000001</v>
      </c>
      <c r="DO8" s="59">
        <v>179.6</v>
      </c>
      <c r="DP8" s="59">
        <v>151.19999999999999</v>
      </c>
      <c r="DQ8" s="59">
        <v>159.69999999999999</v>
      </c>
      <c r="DR8" s="59">
        <v>159.6</v>
      </c>
      <c r="DS8" s="59">
        <v>128.5</v>
      </c>
      <c r="DT8" s="59">
        <v>138.1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2023-01-31T12:46:19Z</cp:lastPrinted>
  <dcterms:created xsi:type="dcterms:W3CDTF">2022-12-09T03:29:42Z</dcterms:created>
  <dcterms:modified xsi:type="dcterms:W3CDTF">2023-02-21T01:13:39Z</dcterms:modified>
  <cp:category/>
</cp:coreProperties>
</file>