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160400管理課\管理係\管理係NAS\◆調査関係\R5\公営企業に係る経営比較分析表の分析等について（R4決算）\"/>
    </mc:Choice>
  </mc:AlternateContent>
  <xr:revisionPtr revIDLastSave="0" documentId="13_ncr:1_{E87E5790-E30D-48E5-9B81-94C006C97ECF}" xr6:coauthVersionLast="47" xr6:coauthVersionMax="47" xr10:uidLastSave="{00000000-0000-0000-0000-000000000000}"/>
  <workbookProtection workbookAlgorithmName="SHA-512" workbookHashValue="VWCfkpwYOsyOsNLr/3bx9glJWtyOPhc/hUr6ZU89RT7YBkNjp85bZa9WPKlKZkwFSG/IpTAOd7Ce4S6EhJU1kg==" workbookSaltValue="D6X0xeM7rLwCeuJUybx2nA==" workbookSpinCount="100000" lockStructure="1"/>
  <bookViews>
    <workbookView xWindow="-120" yWindow="-120" windowWidth="23280" windowHeight="126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HJ32" i="4" s="1"/>
  <c r="AR7" i="5"/>
  <c r="AQ7" i="5"/>
  <c r="FX32" i="4" s="1"/>
  <c r="AP7" i="5"/>
  <c r="AO7" i="5"/>
  <c r="EL32" i="4" s="1"/>
  <c r="AN7" i="5"/>
  <c r="AM7" i="5"/>
  <c r="GQ31" i="4" s="1"/>
  <c r="AL7" i="5"/>
  <c r="AK7" i="5"/>
  <c r="FE31" i="4" s="1"/>
  <c r="AJ7" i="5"/>
  <c r="AH7" i="5"/>
  <c r="AG7" i="5"/>
  <c r="AF7" i="5"/>
  <c r="AE7" i="5"/>
  <c r="AD7" i="5"/>
  <c r="AC7" i="5"/>
  <c r="AB7" i="5"/>
  <c r="AA7" i="5"/>
  <c r="Z7" i="5"/>
  <c r="Y7" i="5"/>
  <c r="X7" i="5"/>
  <c r="LJ10" i="4" s="1"/>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JV53" i="4"/>
  <c r="HJ53" i="4"/>
  <c r="GQ53" i="4"/>
  <c r="FX53" i="4"/>
  <c r="FE53" i="4"/>
  <c r="EL53" i="4"/>
  <c r="BZ53" i="4"/>
  <c r="AN53" i="4"/>
  <c r="MA52" i="4"/>
  <c r="KO52" i="4"/>
  <c r="JC52" i="4"/>
  <c r="HJ52" i="4"/>
  <c r="GQ52" i="4"/>
  <c r="FX52" i="4"/>
  <c r="FE52" i="4"/>
  <c r="EL52" i="4"/>
  <c r="CS52" i="4"/>
  <c r="BG52" i="4"/>
  <c r="U52" i="4"/>
  <c r="MA32" i="4"/>
  <c r="LH32" i="4"/>
  <c r="KO32" i="4"/>
  <c r="JV32" i="4"/>
  <c r="JC32" i="4"/>
  <c r="GQ32" i="4"/>
  <c r="FE32" i="4"/>
  <c r="CS32" i="4"/>
  <c r="BZ32" i="4"/>
  <c r="BG32" i="4"/>
  <c r="AN32" i="4"/>
  <c r="U32" i="4"/>
  <c r="MA31" i="4"/>
  <c r="LH31" i="4"/>
  <c r="KO31" i="4"/>
  <c r="JV31" i="4"/>
  <c r="JC31" i="4"/>
  <c r="HJ31" i="4"/>
  <c r="FX31" i="4"/>
  <c r="EL31" i="4"/>
  <c r="CS31" i="4"/>
  <c r="BZ31" i="4"/>
  <c r="BG31" i="4"/>
  <c r="AN31" i="4"/>
  <c r="U31" i="4"/>
  <c r="JQ10" i="4"/>
  <c r="DU10" i="4"/>
  <c r="CF10" i="4"/>
  <c r="B10" i="4"/>
  <c r="LJ8" i="4"/>
  <c r="JQ8" i="4"/>
  <c r="HX8" i="4"/>
  <c r="FJ8" i="4"/>
  <c r="DU8" i="4"/>
  <c r="CF8" i="4"/>
  <c r="AQ8" i="4"/>
  <c r="B8" i="4"/>
  <c r="IT76" i="4" l="1"/>
  <c r="BZ76" i="4"/>
  <c r="MA51" i="4"/>
  <c r="CS51" i="4"/>
  <c r="HJ30" i="4"/>
  <c r="MI76" i="4"/>
  <c r="HJ51" i="4"/>
  <c r="MA30" i="4"/>
  <c r="CS30" i="4"/>
  <c r="C11" i="5"/>
  <c r="E11" i="5"/>
  <c r="B11" i="5"/>
  <c r="D11" i="5"/>
  <c r="HP76" i="4" l="1"/>
  <c r="AV76" i="4"/>
  <c r="KO51" i="4"/>
  <c r="BG51" i="4"/>
  <c r="FX30" i="4"/>
  <c r="LE76" i="4"/>
  <c r="FX51" i="4"/>
  <c r="KO30" i="4"/>
  <c r="BG30" i="4"/>
  <c r="GL76" i="4"/>
  <c r="R76" i="4"/>
  <c r="JC51" i="4"/>
  <c r="U51" i="4"/>
  <c r="EL30" i="4"/>
  <c r="KA76" i="4"/>
  <c r="EL51" i="4"/>
  <c r="JC30" i="4"/>
  <c r="U30" i="4"/>
  <c r="KP76" i="4"/>
  <c r="FE51" i="4"/>
  <c r="JV30" i="4"/>
  <c r="AN30" i="4"/>
  <c r="HA76" i="4"/>
  <c r="AG76" i="4"/>
  <c r="JV51" i="4"/>
  <c r="AN51" i="4"/>
  <c r="FE30" i="4"/>
  <c r="LT76" i="4"/>
  <c r="GQ51" i="4"/>
  <c r="LH30" i="4"/>
  <c r="BZ30" i="4"/>
  <c r="IE76" i="4"/>
  <c r="BK76" i="4"/>
  <c r="LH51" i="4"/>
  <c r="BZ51" i="4"/>
  <c r="GQ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<sst xmlns="http://schemas.openxmlformats.org/spreadsheetml/2006/main" count="278" uniqueCount="134">
  <si>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</si>
  <si>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</si>
  <si>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</si>
  <si>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</si>
  <si>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</si>
  <si>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</si>
  <si>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</si>
  <si>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</si>
  <si>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</si>
  <si>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</si>
  <si>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</si>
  <si>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</si>
  <si>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</si>
  <si>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</si>
  <si>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</si>
  <si>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</si>
  <si>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</si>
  <si>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</si>
  <si>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</si>
  <si>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</si>
  <si>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</si>
  <si>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</si>
  <si>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</si>
  <si>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</si>
  <si>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</si>
  <si>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</si>
  <si>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</si>
  <si>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</si>
  <si>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</si>
  <si>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</si>
  <si>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</si>
  <si>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</si>
  <si>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</si>
  <si>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</si>
  <si>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</si>
  <si>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</si>
  <si>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</si>
  <si>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</si>
  <si>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</si>
  <si>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</si>
  <si>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</si>
  <si>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</si>
  <si>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</si>
  <si>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</si>
  <si>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</si>
  <si>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</si>
  <si>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</si>
  <si>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</si>
  <si>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</si>
  <si>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</si>
  <si>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</si>
  <si>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</si>
  <si>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</si>
  <si>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</si>
  <si>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</si>
  <si>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</si>
  <si>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</si>
  <si>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</si>
  <si>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</si>
  <si>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</si>
  <si>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</si>
  <si>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</si>
  <si>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</si>
  <si>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</si>
  <si>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</si>
  <si>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</si>
  <si>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</si>
  <si>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</si>
  <si>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</si>
  <si>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</si>
  <si>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</si>
  <si>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</si>
  <si>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</si>
  <si>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</si>
  <si>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</si>
  <si>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</si>
  <si>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</si>
  <si>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</si>
  <si>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</si>
  <si>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</si>
  <si>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</si>
  <si>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</si>
  <si>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</si>
  <si>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</si>
  <si>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</si>
  <si>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</si>
  <si>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</si>
  <si>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</si>
  <si>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</si>
  <si>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</si>
  <si>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</si>
  <si>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</si>
  <si>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</si>
  <si>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</si>
  <si>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</si>
  <si>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</si>
  <si>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</si>
  <si>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</si>
  <si>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</si>
  <si>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</si>
  <si>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</si>
  <si>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</si>
  <si>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</si>
  <si>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</si>
  <si>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</si>
  <si>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</si>
  <si>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</si>
  <si>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</si>
  <si>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</si>
  <si>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</si>
  <si>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</si>
  <si>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</si>
  <si>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</si>
  <si>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和歌山県　田辺市</t>
  </si>
  <si>
    <t>紀伊田辺駅前第二駐車場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</si>
  <si>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</si>
  <si>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</si>
  <si>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</si>
  <si>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</si>
  <si>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</si>
  <si>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</si>
  <si>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</si>
  <si>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</si>
  <si>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</si>
  <si>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</si>
  <si>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</si>
  <si>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</si>
  <si>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</si>
  <si>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</si>
  <si>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</si>
  <si>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建築後32年が経過する本施設について、躯体、設備、機器等につきましては、計画的に改修を実施してまいります。</t>
    <rPh sb="1" eb="3">
      <t>ケンチク</t>
    </rPh>
    <rPh sb="3" eb="4">
      <t>ゴ</t>
    </rPh>
    <rPh sb="6" eb="7">
      <t>ネン</t>
    </rPh>
    <rPh sb="8" eb="10">
      <t>ケイカ</t>
    </rPh>
    <rPh sb="12" eb="13">
      <t>ホン</t>
    </rPh>
    <rPh sb="13" eb="15">
      <t>シセツ</t>
    </rPh>
    <rPh sb="20" eb="22">
      <t>クタイ</t>
    </rPh>
    <rPh sb="23" eb="25">
      <t>セツビ</t>
    </rPh>
    <rPh sb="26" eb="28">
      <t>キキ</t>
    </rPh>
    <rPh sb="28" eb="29">
      <t>トウ</t>
    </rPh>
    <rPh sb="37" eb="40">
      <t>ケイカクテキ</t>
    </rPh>
    <rPh sb="41" eb="43">
      <t>カイシュウ</t>
    </rPh>
    <rPh sb="44" eb="46">
      <t>ジッシ</t>
    </rPh>
    <phoneticPr fontId="5"/>
  </si>
  <si>
    <t>　本施設の稼働率は、類似施設の平均値を大きく超えており、非常に高い利用率を誇っております。
　今後も利便性の向上に努めてまいります。</t>
    <rPh sb="1" eb="2">
      <t>ホン</t>
    </rPh>
    <rPh sb="2" eb="4">
      <t>シセツ</t>
    </rPh>
    <rPh sb="5" eb="7">
      <t>カドウ</t>
    </rPh>
    <rPh sb="7" eb="8">
      <t>リツ</t>
    </rPh>
    <rPh sb="10" eb="12">
      <t>ルイジ</t>
    </rPh>
    <rPh sb="12" eb="14">
      <t>シセツ</t>
    </rPh>
    <rPh sb="15" eb="17">
      <t>ヘイキン</t>
    </rPh>
    <rPh sb="17" eb="18">
      <t>チ</t>
    </rPh>
    <rPh sb="19" eb="20">
      <t>オオ</t>
    </rPh>
    <rPh sb="22" eb="23">
      <t>コ</t>
    </rPh>
    <rPh sb="28" eb="30">
      <t>ヒジョウ</t>
    </rPh>
    <rPh sb="31" eb="32">
      <t>タカ</t>
    </rPh>
    <rPh sb="33" eb="36">
      <t>リヨウリツ</t>
    </rPh>
    <rPh sb="37" eb="38">
      <t>ホコ</t>
    </rPh>
    <rPh sb="47" eb="49">
      <t>コンゴ</t>
    </rPh>
    <rPh sb="50" eb="53">
      <t>リベンセイ</t>
    </rPh>
    <rPh sb="54" eb="56">
      <t>コウジョウ</t>
    </rPh>
    <rPh sb="57" eb="58">
      <t>ツト</t>
    </rPh>
    <phoneticPr fontId="5"/>
  </si>
  <si>
    <t>　収益的収支比率については、昨年より上昇しており類似施設平均値よりは多少低い水準となっております。
　また、売上高GOP比率につきましては、昨年より増加しており、類似施設平均値より非常に高くなっております。
　</t>
    <rPh sb="1" eb="3">
      <t>シュウエキ</t>
    </rPh>
    <rPh sb="3" eb="5">
      <t>シュウシ</t>
    </rPh>
    <rPh sb="5" eb="7">
      <t>ヒリツ</t>
    </rPh>
    <rPh sb="13" eb="15">
      <t>サクネン</t>
    </rPh>
    <rPh sb="23" eb="25">
      <t>ルイジ</t>
    </rPh>
    <rPh sb="28" eb="30">
      <t>ヘイキン</t>
    </rPh>
    <rPh sb="30" eb="31">
      <t>チ</t>
    </rPh>
    <rPh sb="34" eb="36">
      <t>タショウ</t>
    </rPh>
    <rPh sb="36" eb="37">
      <t>ヒク</t>
    </rPh>
    <rPh sb="38" eb="40">
      <t>スイジュン</t>
    </rPh>
    <rPh sb="54" eb="56">
      <t>ウリアゲ</t>
    </rPh>
    <rPh sb="56" eb="57">
      <t>ダカ</t>
    </rPh>
    <rPh sb="60" eb="62">
      <t>ヒリツ</t>
    </rPh>
    <rPh sb="70" eb="72">
      <t>サクネン</t>
    </rPh>
    <rPh sb="74" eb="76">
      <t>ゾウカ</t>
    </rPh>
    <rPh sb="81" eb="83">
      <t>ルイジ</t>
    </rPh>
    <rPh sb="83" eb="85">
      <t>シセツ</t>
    </rPh>
    <rPh sb="85" eb="87">
      <t>ヘイキン</t>
    </rPh>
    <rPh sb="87" eb="88">
      <t>チ</t>
    </rPh>
    <rPh sb="90" eb="92">
      <t>ヒジョウ</t>
    </rPh>
    <rPh sb="93" eb="94">
      <t>タカ</t>
    </rPh>
    <phoneticPr fontId="5"/>
  </si>
  <si>
    <t>　本施設については、新型コロナウイルス感染症が流行した令和２年度には収益及び稼働率等ほぼすべての数値が悪化しました。
　しかし、徐々に回復しておりますので、今後も、これまで以上に利用者の利便性の向上に努め、利用増加を図り、引き続き健全な駐車場運営に努めてまいります。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</si>
</sst>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175.1</c:v>
                </c:pt>
                <c:pt idx="1">
                  <c:v>175</c:v>
                </c:pt>
                <c:pt idx="2">
                  <c:v>123.7</c:v>
                </c:pt>
                <c:pt idx="3">
                  <c:v>155.19999999999999</c:v>
                </c:pt>
                <c:pt idx="4">
                  <c:v>175.5</c:v>
                </c:pt>
              </c:numCache>
            </c:numRef>
          </c:val>
          <c:extLst>
            <c:ext xmlns:c16="http://schemas.microsoft.com/office/drawing/2014/chart" uri="{C3380CC4-5D6E-409C-BE32-E72D297353CC}">
              <c16:uniqueId val="{00000000-B78D-405E-9613-B6487DEF54B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B78D-405E-9613-B6487DEF54B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F3-4ABE-8706-5CD4318580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5F3-4ABE-8706-5CD4318580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E4B-4B01-9833-A1EC6E4F937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E4B-4B01-9833-A1EC6E4F937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542-4D3C-B01F-E52FBD8E68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542-4D3C-B01F-E52FBD8E68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7A-4311-8C35-6A3C03DA836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E47A-4311-8C35-6A3C03DA836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A43-43CF-8212-D685D7DB1A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5A43-43CF-8212-D685D7DB1A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283.3</c:v>
                </c:pt>
                <c:pt idx="1">
                  <c:v>302.89999999999998</c:v>
                </c:pt>
                <c:pt idx="2">
                  <c:v>213.7</c:v>
                </c:pt>
                <c:pt idx="3">
                  <c:v>217.6</c:v>
                </c:pt>
                <c:pt idx="4">
                  <c:v>274.5</c:v>
                </c:pt>
              </c:numCache>
            </c:numRef>
          </c:val>
          <c:extLst>
            <c:ext xmlns:c16="http://schemas.microsoft.com/office/drawing/2014/chart" uri="{C3380CC4-5D6E-409C-BE32-E72D297353CC}">
              <c16:uniqueId val="{00000000-B0D4-48A0-95E6-4EB6A55D9C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B0D4-48A0-95E6-4EB6A55D9C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49.1</c:v>
                </c:pt>
                <c:pt idx="1">
                  <c:v>48.8</c:v>
                </c:pt>
                <c:pt idx="2">
                  <c:v>30.6</c:v>
                </c:pt>
                <c:pt idx="3">
                  <c:v>36.200000000000003</c:v>
                </c:pt>
                <c:pt idx="4">
                  <c:v>48.2</c:v>
                </c:pt>
              </c:numCache>
            </c:numRef>
          </c:val>
          <c:extLst>
            <c:ext xmlns:c16="http://schemas.microsoft.com/office/drawing/2014/chart" uri="{C3380CC4-5D6E-409C-BE32-E72D297353CC}">
              <c16:uniqueId val="{00000000-0257-457B-AE91-2CADDD60F4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0257-457B-AE91-2CADDD60F4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13974</c:v>
                </c:pt>
                <c:pt idx="1">
                  <c:v>13687</c:v>
                </c:pt>
                <c:pt idx="2">
                  <c:v>3521</c:v>
                </c:pt>
                <c:pt idx="3">
                  <c:v>7062</c:v>
                </c:pt>
                <c:pt idx="4">
                  <c:v>10028</c:v>
                </c:pt>
              </c:numCache>
            </c:numRef>
          </c:val>
          <c:extLst>
            <c:ext xmlns:c16="http://schemas.microsoft.com/office/drawing/2014/chart" uri="{C3380CC4-5D6E-409C-BE32-E72D297353CC}">
              <c16:uniqueId val="{00000000-695A-4EF2-BCC5-32D9A1292F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695A-4EF2-BCC5-32D9A1292F3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39" zoomScale="68" zoomScaleNormal="68"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和歌山県田辺市　紀伊田辺駅前第二駐車場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3464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175.1</v>
      </c>
      <c r="V31" s="116"/>
      <c r="W31" s="116"/>
      <c r="X31" s="116"/>
      <c r="Y31" s="116"/>
      <c r="Z31" s="116"/>
      <c r="AA31" s="116"/>
      <c r="AB31" s="116"/>
      <c r="AC31" s="116"/>
      <c r="AD31" s="116"/>
      <c r="AE31" s="116"/>
      <c r="AF31" s="116"/>
      <c r="AG31" s="116"/>
      <c r="AH31" s="116"/>
      <c r="AI31" s="116"/>
      <c r="AJ31" s="116"/>
      <c r="AK31" s="116"/>
      <c r="AL31" s="116"/>
      <c r="AM31" s="116"/>
      <c r="AN31" s="116">
        <f>データ!Z7</f>
        <v>175</v>
      </c>
      <c r="AO31" s="116"/>
      <c r="AP31" s="116"/>
      <c r="AQ31" s="116"/>
      <c r="AR31" s="116"/>
      <c r="AS31" s="116"/>
      <c r="AT31" s="116"/>
      <c r="AU31" s="116"/>
      <c r="AV31" s="116"/>
      <c r="AW31" s="116"/>
      <c r="AX31" s="116"/>
      <c r="AY31" s="116"/>
      <c r="AZ31" s="116"/>
      <c r="BA31" s="116"/>
      <c r="BB31" s="116"/>
      <c r="BC31" s="116"/>
      <c r="BD31" s="116"/>
      <c r="BE31" s="116"/>
      <c r="BF31" s="116"/>
      <c r="BG31" s="116">
        <f>データ!AA7</f>
        <v>123.7</v>
      </c>
      <c r="BH31" s="116"/>
      <c r="BI31" s="116"/>
      <c r="BJ31" s="116"/>
      <c r="BK31" s="116"/>
      <c r="BL31" s="116"/>
      <c r="BM31" s="116"/>
      <c r="BN31" s="116"/>
      <c r="BO31" s="116"/>
      <c r="BP31" s="116"/>
      <c r="BQ31" s="116"/>
      <c r="BR31" s="116"/>
      <c r="BS31" s="116"/>
      <c r="BT31" s="116"/>
      <c r="BU31" s="116"/>
      <c r="BV31" s="116"/>
      <c r="BW31" s="116"/>
      <c r="BX31" s="116"/>
      <c r="BY31" s="116"/>
      <c r="BZ31" s="116">
        <f>データ!AB7</f>
        <v>155.19999999999999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175.5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283.3</v>
      </c>
      <c r="JD31" s="111"/>
      <c r="JE31" s="111"/>
      <c r="JF31" s="111"/>
      <c r="JG31" s="111"/>
      <c r="JH31" s="111"/>
      <c r="JI31" s="111"/>
      <c r="JJ31" s="111"/>
      <c r="JK31" s="111"/>
      <c r="JL31" s="111"/>
      <c r="JM31" s="111"/>
      <c r="JN31" s="111"/>
      <c r="JO31" s="111"/>
      <c r="JP31" s="111"/>
      <c r="JQ31" s="111"/>
      <c r="JR31" s="111"/>
      <c r="JS31" s="111"/>
      <c r="JT31" s="111"/>
      <c r="JU31" s="112"/>
      <c r="JV31" s="110">
        <f>データ!DL7</f>
        <v>302.89999999999998</v>
      </c>
      <c r="JW31" s="111"/>
      <c r="JX31" s="111"/>
      <c r="JY31" s="111"/>
      <c r="JZ31" s="111"/>
      <c r="KA31" s="111"/>
      <c r="KB31" s="111"/>
      <c r="KC31" s="111"/>
      <c r="KD31" s="111"/>
      <c r="KE31" s="111"/>
      <c r="KF31" s="111"/>
      <c r="KG31" s="111"/>
      <c r="KH31" s="111"/>
      <c r="KI31" s="111"/>
      <c r="KJ31" s="111"/>
      <c r="KK31" s="111"/>
      <c r="KL31" s="111"/>
      <c r="KM31" s="111"/>
      <c r="KN31" s="112"/>
      <c r="KO31" s="110">
        <f>データ!DM7</f>
        <v>213.7</v>
      </c>
      <c r="KP31" s="111"/>
      <c r="KQ31" s="111"/>
      <c r="KR31" s="111"/>
      <c r="KS31" s="111"/>
      <c r="KT31" s="111"/>
      <c r="KU31" s="111"/>
      <c r="KV31" s="111"/>
      <c r="KW31" s="111"/>
      <c r="KX31" s="111"/>
      <c r="KY31" s="111"/>
      <c r="KZ31" s="111"/>
      <c r="LA31" s="111"/>
      <c r="LB31" s="111"/>
      <c r="LC31" s="111"/>
      <c r="LD31" s="111"/>
      <c r="LE31" s="111"/>
      <c r="LF31" s="111"/>
      <c r="LG31" s="112"/>
      <c r="LH31" s="110">
        <f>データ!DN7</f>
        <v>217.6</v>
      </c>
      <c r="LI31" s="111"/>
      <c r="LJ31" s="111"/>
      <c r="LK31" s="111"/>
      <c r="LL31" s="111"/>
      <c r="LM31" s="111"/>
      <c r="LN31" s="111"/>
      <c r="LO31" s="111"/>
      <c r="LP31" s="111"/>
      <c r="LQ31" s="111"/>
      <c r="LR31" s="111"/>
      <c r="LS31" s="111"/>
      <c r="LT31" s="111"/>
      <c r="LU31" s="111"/>
      <c r="LV31" s="111"/>
      <c r="LW31" s="111"/>
      <c r="LX31" s="111"/>
      <c r="LY31" s="111"/>
      <c r="LZ31" s="112"/>
      <c r="MA31" s="110">
        <f>データ!DO7</f>
        <v>274.5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49.1</v>
      </c>
      <c r="EM52" s="116"/>
      <c r="EN52" s="116"/>
      <c r="EO52" s="116"/>
      <c r="EP52" s="116"/>
      <c r="EQ52" s="116"/>
      <c r="ER52" s="116"/>
      <c r="ES52" s="116"/>
      <c r="ET52" s="116"/>
      <c r="EU52" s="116"/>
      <c r="EV52" s="116"/>
      <c r="EW52" s="116"/>
      <c r="EX52" s="116"/>
      <c r="EY52" s="116"/>
      <c r="EZ52" s="116"/>
      <c r="FA52" s="116"/>
      <c r="FB52" s="116"/>
      <c r="FC52" s="116"/>
      <c r="FD52" s="116"/>
      <c r="FE52" s="116">
        <f>データ!BG7</f>
        <v>48.8</v>
      </c>
      <c r="FF52" s="116"/>
      <c r="FG52" s="116"/>
      <c r="FH52" s="116"/>
      <c r="FI52" s="116"/>
      <c r="FJ52" s="116"/>
      <c r="FK52" s="116"/>
      <c r="FL52" s="116"/>
      <c r="FM52" s="116"/>
      <c r="FN52" s="116"/>
      <c r="FO52" s="116"/>
      <c r="FP52" s="116"/>
      <c r="FQ52" s="116"/>
      <c r="FR52" s="116"/>
      <c r="FS52" s="116"/>
      <c r="FT52" s="116"/>
      <c r="FU52" s="116"/>
      <c r="FV52" s="116"/>
      <c r="FW52" s="116"/>
      <c r="FX52" s="116">
        <f>データ!BH7</f>
        <v>30.6</v>
      </c>
      <c r="FY52" s="116"/>
      <c r="FZ52" s="116"/>
      <c r="GA52" s="116"/>
      <c r="GB52" s="116"/>
      <c r="GC52" s="116"/>
      <c r="GD52" s="116"/>
      <c r="GE52" s="116"/>
      <c r="GF52" s="116"/>
      <c r="GG52" s="116"/>
      <c r="GH52" s="116"/>
      <c r="GI52" s="116"/>
      <c r="GJ52" s="116"/>
      <c r="GK52" s="116"/>
      <c r="GL52" s="116"/>
      <c r="GM52" s="116"/>
      <c r="GN52" s="116"/>
      <c r="GO52" s="116"/>
      <c r="GP52" s="116"/>
      <c r="GQ52" s="116">
        <f>データ!BI7</f>
        <v>36.200000000000003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48.2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13974</v>
      </c>
      <c r="JD52" s="120"/>
      <c r="JE52" s="120"/>
      <c r="JF52" s="120"/>
      <c r="JG52" s="120"/>
      <c r="JH52" s="120"/>
      <c r="JI52" s="120"/>
      <c r="JJ52" s="120"/>
      <c r="JK52" s="120"/>
      <c r="JL52" s="120"/>
      <c r="JM52" s="120"/>
      <c r="JN52" s="120"/>
      <c r="JO52" s="120"/>
      <c r="JP52" s="120"/>
      <c r="JQ52" s="120"/>
      <c r="JR52" s="120"/>
      <c r="JS52" s="120"/>
      <c r="JT52" s="120"/>
      <c r="JU52" s="120"/>
      <c r="JV52" s="120">
        <f>データ!BR7</f>
        <v>13687</v>
      </c>
      <c r="JW52" s="120"/>
      <c r="JX52" s="120"/>
      <c r="JY52" s="120"/>
      <c r="JZ52" s="120"/>
      <c r="KA52" s="120"/>
      <c r="KB52" s="120"/>
      <c r="KC52" s="120"/>
      <c r="KD52" s="120"/>
      <c r="KE52" s="120"/>
      <c r="KF52" s="120"/>
      <c r="KG52" s="120"/>
      <c r="KH52" s="120"/>
      <c r="KI52" s="120"/>
      <c r="KJ52" s="120"/>
      <c r="KK52" s="120"/>
      <c r="KL52" s="120"/>
      <c r="KM52" s="120"/>
      <c r="KN52" s="120"/>
      <c r="KO52" s="120">
        <f>データ!BS7</f>
        <v>3521</v>
      </c>
      <c r="KP52" s="120"/>
      <c r="KQ52" s="120"/>
      <c r="KR52" s="120"/>
      <c r="KS52" s="120"/>
      <c r="KT52" s="120"/>
      <c r="KU52" s="120"/>
      <c r="KV52" s="120"/>
      <c r="KW52" s="120"/>
      <c r="KX52" s="120"/>
      <c r="KY52" s="120"/>
      <c r="KZ52" s="120"/>
      <c r="LA52" s="120"/>
      <c r="LB52" s="120"/>
      <c r="LC52" s="120"/>
      <c r="LD52" s="120"/>
      <c r="LE52" s="120"/>
      <c r="LF52" s="120"/>
      <c r="LG52" s="120"/>
      <c r="LH52" s="120">
        <f>データ!BT7</f>
        <v>7062</v>
      </c>
      <c r="LI52" s="120"/>
      <c r="LJ52" s="120"/>
      <c r="LK52" s="120"/>
      <c r="LL52" s="120"/>
      <c r="LM52" s="120"/>
      <c r="LN52" s="120"/>
      <c r="LO52" s="120"/>
      <c r="LP52" s="120"/>
      <c r="LQ52" s="120"/>
      <c r="LR52" s="120"/>
      <c r="LS52" s="120"/>
      <c r="LT52" s="120"/>
      <c r="LU52" s="120"/>
      <c r="LV52" s="120"/>
      <c r="LW52" s="120"/>
      <c r="LX52" s="120"/>
      <c r="LY52" s="120"/>
      <c r="LZ52" s="120"/>
      <c r="MA52" s="120">
        <f>データ!BU7</f>
        <v>10028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52667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4400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MknGCUsAXziC8drur5X8Kktt9I6MVtboNvzNwLeY2i3mmbm4Dlscy6dsyeWvwvsmmkhaGOPHPp6L51bS+yP3bA==" saltValue="yIvfAabxouB9U7zcjP9h5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101</v>
      </c>
      <c r="AO5" s="47" t="s">
        <v>93</v>
      </c>
      <c r="AP5" s="47" t="s">
        <v>94</v>
      </c>
      <c r="AQ5" s="47" t="s">
        <v>95</v>
      </c>
      <c r="AR5" s="47" t="s">
        <v>96</v>
      </c>
      <c r="AS5" s="47" t="s">
        <v>97</v>
      </c>
      <c r="AT5" s="47" t="s">
        <v>98</v>
      </c>
      <c r="AU5" s="47" t="s">
        <v>88</v>
      </c>
      <c r="AV5" s="47" t="s">
        <v>89</v>
      </c>
      <c r="AW5" s="47" t="s">
        <v>90</v>
      </c>
      <c r="AX5" s="47" t="s">
        <v>91</v>
      </c>
      <c r="AY5" s="47" t="s">
        <v>102</v>
      </c>
      <c r="AZ5" s="47" t="s">
        <v>93</v>
      </c>
      <c r="BA5" s="47" t="s">
        <v>94</v>
      </c>
      <c r="BB5" s="47" t="s">
        <v>95</v>
      </c>
      <c r="BC5" s="47" t="s">
        <v>96</v>
      </c>
      <c r="BD5" s="47" t="s">
        <v>97</v>
      </c>
      <c r="BE5" s="47" t="s">
        <v>98</v>
      </c>
      <c r="BF5" s="47" t="s">
        <v>103</v>
      </c>
      <c r="BG5" s="47" t="s">
        <v>104</v>
      </c>
      <c r="BH5" s="47" t="s">
        <v>105</v>
      </c>
      <c r="BI5" s="47" t="s">
        <v>91</v>
      </c>
      <c r="BJ5" s="47" t="s">
        <v>101</v>
      </c>
      <c r="BK5" s="47" t="s">
        <v>93</v>
      </c>
      <c r="BL5" s="47" t="s">
        <v>94</v>
      </c>
      <c r="BM5" s="47" t="s">
        <v>95</v>
      </c>
      <c r="BN5" s="47" t="s">
        <v>96</v>
      </c>
      <c r="BO5" s="47" t="s">
        <v>97</v>
      </c>
      <c r="BP5" s="47" t="s">
        <v>98</v>
      </c>
      <c r="BQ5" s="47" t="s">
        <v>88</v>
      </c>
      <c r="BR5" s="47" t="s">
        <v>104</v>
      </c>
      <c r="BS5" s="47" t="s">
        <v>105</v>
      </c>
      <c r="BT5" s="47" t="s">
        <v>106</v>
      </c>
      <c r="BU5" s="47" t="s">
        <v>101</v>
      </c>
      <c r="BV5" s="47" t="s">
        <v>93</v>
      </c>
      <c r="BW5" s="47" t="s">
        <v>94</v>
      </c>
      <c r="BX5" s="47" t="s">
        <v>95</v>
      </c>
      <c r="BY5" s="47" t="s">
        <v>96</v>
      </c>
      <c r="BZ5" s="47" t="s">
        <v>97</v>
      </c>
      <c r="CA5" s="47" t="s">
        <v>98</v>
      </c>
      <c r="CB5" s="47" t="s">
        <v>103</v>
      </c>
      <c r="CC5" s="47" t="s">
        <v>89</v>
      </c>
      <c r="CD5" s="47" t="s">
        <v>105</v>
      </c>
      <c r="CE5" s="47" t="s">
        <v>91</v>
      </c>
      <c r="CF5" s="47" t="s">
        <v>92</v>
      </c>
      <c r="CG5" s="47" t="s">
        <v>93</v>
      </c>
      <c r="CH5" s="47" t="s">
        <v>94</v>
      </c>
      <c r="CI5" s="47" t="s">
        <v>95</v>
      </c>
      <c r="CJ5" s="47" t="s">
        <v>96</v>
      </c>
      <c r="CK5" s="47" t="s">
        <v>97</v>
      </c>
      <c r="CL5" s="47" t="s">
        <v>98</v>
      </c>
      <c r="CM5" s="145"/>
      <c r="CN5" s="145"/>
      <c r="CO5" s="47" t="s">
        <v>99</v>
      </c>
      <c r="CP5" s="47" t="s">
        <v>104</v>
      </c>
      <c r="CQ5" s="47" t="s">
        <v>90</v>
      </c>
      <c r="CR5" s="47" t="s">
        <v>91</v>
      </c>
      <c r="CS5" s="47" t="s">
        <v>107</v>
      </c>
      <c r="CT5" s="47" t="s">
        <v>93</v>
      </c>
      <c r="CU5" s="47" t="s">
        <v>94</v>
      </c>
      <c r="CV5" s="47" t="s">
        <v>95</v>
      </c>
      <c r="CW5" s="47" t="s">
        <v>96</v>
      </c>
      <c r="CX5" s="47" t="s">
        <v>97</v>
      </c>
      <c r="CY5" s="47" t="s">
        <v>98</v>
      </c>
      <c r="CZ5" s="47" t="s">
        <v>99</v>
      </c>
      <c r="DA5" s="47" t="s">
        <v>89</v>
      </c>
      <c r="DB5" s="47" t="s">
        <v>105</v>
      </c>
      <c r="DC5" s="47" t="s">
        <v>106</v>
      </c>
      <c r="DD5" s="47" t="s">
        <v>92</v>
      </c>
      <c r="DE5" s="47" t="s">
        <v>93</v>
      </c>
      <c r="DF5" s="47" t="s">
        <v>94</v>
      </c>
      <c r="DG5" s="47" t="s">
        <v>95</v>
      </c>
      <c r="DH5" s="47" t="s">
        <v>96</v>
      </c>
      <c r="DI5" s="47" t="s">
        <v>97</v>
      </c>
      <c r="DJ5" s="47" t="s">
        <v>35</v>
      </c>
      <c r="DK5" s="47" t="s">
        <v>88</v>
      </c>
      <c r="DL5" s="47" t="s">
        <v>89</v>
      </c>
      <c r="DM5" s="47" t="s">
        <v>105</v>
      </c>
      <c r="DN5" s="47" t="s">
        <v>91</v>
      </c>
      <c r="DO5" s="47" t="s">
        <v>101</v>
      </c>
      <c r="DP5" s="47" t="s">
        <v>93</v>
      </c>
      <c r="DQ5" s="47" t="s">
        <v>94</v>
      </c>
      <c r="DR5" s="47" t="s">
        <v>95</v>
      </c>
      <c r="DS5" s="47" t="s">
        <v>96</v>
      </c>
      <c r="DT5" s="47" t="s">
        <v>97</v>
      </c>
      <c r="DU5" s="47" t="s">
        <v>98</v>
      </c>
    </row>
    <row r="6" spans="1:125" s="54" customFormat="1" x14ac:dyDescent="0.15">
      <c r="A6" s="37" t="s">
        <v>108</v>
      </c>
      <c r="B6" s="48">
        <f>B8</f>
        <v>2022</v>
      </c>
      <c r="C6" s="48">
        <f t="shared" ref="C6:X6" si="1">C8</f>
        <v>302066</v>
      </c>
      <c r="D6" s="48">
        <f t="shared" si="1"/>
        <v>47</v>
      </c>
      <c r="E6" s="48">
        <f t="shared" si="1"/>
        <v>14</v>
      </c>
      <c r="F6" s="48">
        <f t="shared" si="1"/>
        <v>0</v>
      </c>
      <c r="G6" s="48">
        <f t="shared" si="1"/>
        <v>2</v>
      </c>
      <c r="H6" s="48" t="str">
        <f>SUBSTITUTE(H8,"　","")</f>
        <v>和歌山県田辺市</v>
      </c>
      <c r="I6" s="48" t="str">
        <f t="shared" si="1"/>
        <v>紀伊田辺駅前第二駐車場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32</v>
      </c>
      <c r="S6" s="50" t="str">
        <f t="shared" si="1"/>
        <v>駅</v>
      </c>
      <c r="T6" s="50" t="str">
        <f t="shared" si="1"/>
        <v>無</v>
      </c>
      <c r="U6" s="51">
        <f t="shared" si="1"/>
        <v>3464</v>
      </c>
      <c r="V6" s="51">
        <f t="shared" si="1"/>
        <v>102</v>
      </c>
      <c r="W6" s="51">
        <f t="shared" si="1"/>
        <v>200</v>
      </c>
      <c r="X6" s="50" t="str">
        <f t="shared" si="1"/>
        <v>無</v>
      </c>
      <c r="Y6" s="52">
        <f>IF(Y8="-",NA(),Y8)</f>
        <v>175.1</v>
      </c>
      <c r="Z6" s="52">
        <f t="shared" ref="Z6:AH6" si="2">IF(Z8="-",NA(),Z8)</f>
        <v>175</v>
      </c>
      <c r="AA6" s="52">
        <f t="shared" si="2"/>
        <v>123.7</v>
      </c>
      <c r="AB6" s="52">
        <f t="shared" si="2"/>
        <v>155.19999999999999</v>
      </c>
      <c r="AC6" s="52">
        <f t="shared" si="2"/>
        <v>175.5</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49.1</v>
      </c>
      <c r="BG6" s="52">
        <f t="shared" ref="BG6:BO6" si="5">IF(BG8="-",NA(),BG8)</f>
        <v>48.8</v>
      </c>
      <c r="BH6" s="52">
        <f t="shared" si="5"/>
        <v>30.6</v>
      </c>
      <c r="BI6" s="52">
        <f t="shared" si="5"/>
        <v>36.200000000000003</v>
      </c>
      <c r="BJ6" s="52">
        <f t="shared" si="5"/>
        <v>48.2</v>
      </c>
      <c r="BK6" s="52">
        <f t="shared" si="5"/>
        <v>30.7</v>
      </c>
      <c r="BL6" s="52">
        <f t="shared" si="5"/>
        <v>13.5</v>
      </c>
      <c r="BM6" s="52">
        <f t="shared" si="5"/>
        <v>7.1</v>
      </c>
      <c r="BN6" s="52">
        <f t="shared" si="5"/>
        <v>5.6</v>
      </c>
      <c r="BO6" s="52">
        <f t="shared" si="5"/>
        <v>18.100000000000001</v>
      </c>
      <c r="BP6" s="49" t="str">
        <f>IF(BP8="-","",IF(BP8="-","【-】","【"&amp;SUBSTITUTE(TEXT(BP8,"#,##0.0"),"-","△")&amp;"】"))</f>
        <v>【12.8】</v>
      </c>
      <c r="BQ6" s="53">
        <f>IF(BQ8="-",NA(),BQ8)</f>
        <v>13974</v>
      </c>
      <c r="BR6" s="53">
        <f t="shared" ref="BR6:BZ6" si="6">IF(BR8="-",NA(),BR8)</f>
        <v>13687</v>
      </c>
      <c r="BS6" s="53">
        <f t="shared" si="6"/>
        <v>3521</v>
      </c>
      <c r="BT6" s="53">
        <f t="shared" si="6"/>
        <v>7062</v>
      </c>
      <c r="BU6" s="53">
        <f t="shared" si="6"/>
        <v>10028</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52667</v>
      </c>
      <c r="CN6" s="51">
        <f t="shared" si="7"/>
        <v>4400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283.3</v>
      </c>
      <c r="DL6" s="52">
        <f t="shared" ref="DL6:DT6" si="9">IF(DL8="-",NA(),DL8)</f>
        <v>302.89999999999998</v>
      </c>
      <c r="DM6" s="52">
        <f t="shared" si="9"/>
        <v>213.7</v>
      </c>
      <c r="DN6" s="52">
        <f t="shared" si="9"/>
        <v>217.6</v>
      </c>
      <c r="DO6" s="52">
        <f t="shared" si="9"/>
        <v>274.5</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110</v>
      </c>
      <c r="B7" s="48">
        <f t="shared" ref="B7:X7" si="10">B8</f>
        <v>2022</v>
      </c>
      <c r="C7" s="48">
        <f t="shared" si="10"/>
        <v>302066</v>
      </c>
      <c r="D7" s="48">
        <f t="shared" si="10"/>
        <v>47</v>
      </c>
      <c r="E7" s="48">
        <f t="shared" si="10"/>
        <v>14</v>
      </c>
      <c r="F7" s="48">
        <f t="shared" si="10"/>
        <v>0</v>
      </c>
      <c r="G7" s="48">
        <f t="shared" si="10"/>
        <v>2</v>
      </c>
      <c r="H7" s="48" t="str">
        <f t="shared" si="10"/>
        <v>和歌山県　田辺市</v>
      </c>
      <c r="I7" s="48" t="str">
        <f t="shared" si="10"/>
        <v>紀伊田辺駅前第二駐車場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32</v>
      </c>
      <c r="S7" s="50" t="str">
        <f t="shared" si="10"/>
        <v>駅</v>
      </c>
      <c r="T7" s="50" t="str">
        <f t="shared" si="10"/>
        <v>無</v>
      </c>
      <c r="U7" s="51">
        <f t="shared" si="10"/>
        <v>3464</v>
      </c>
      <c r="V7" s="51">
        <f t="shared" si="10"/>
        <v>102</v>
      </c>
      <c r="W7" s="51">
        <f t="shared" si="10"/>
        <v>200</v>
      </c>
      <c r="X7" s="50" t="str">
        <f t="shared" si="10"/>
        <v>無</v>
      </c>
      <c r="Y7" s="52">
        <f>Y8</f>
        <v>175.1</v>
      </c>
      <c r="Z7" s="52">
        <f t="shared" ref="Z7:AH7" si="11">Z8</f>
        <v>175</v>
      </c>
      <c r="AA7" s="52">
        <f t="shared" si="11"/>
        <v>123.7</v>
      </c>
      <c r="AB7" s="52">
        <f t="shared" si="11"/>
        <v>155.19999999999999</v>
      </c>
      <c r="AC7" s="52">
        <f t="shared" si="11"/>
        <v>175.5</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49.1</v>
      </c>
      <c r="BG7" s="52">
        <f t="shared" ref="BG7:BO7" si="14">BG8</f>
        <v>48.8</v>
      </c>
      <c r="BH7" s="52">
        <f t="shared" si="14"/>
        <v>30.6</v>
      </c>
      <c r="BI7" s="52">
        <f t="shared" si="14"/>
        <v>36.200000000000003</v>
      </c>
      <c r="BJ7" s="52">
        <f t="shared" si="14"/>
        <v>48.2</v>
      </c>
      <c r="BK7" s="52">
        <f t="shared" si="14"/>
        <v>30.7</v>
      </c>
      <c r="BL7" s="52">
        <f t="shared" si="14"/>
        <v>13.5</v>
      </c>
      <c r="BM7" s="52">
        <f t="shared" si="14"/>
        <v>7.1</v>
      </c>
      <c r="BN7" s="52">
        <f t="shared" si="14"/>
        <v>5.6</v>
      </c>
      <c r="BO7" s="52">
        <f t="shared" si="14"/>
        <v>18.100000000000001</v>
      </c>
      <c r="BP7" s="49"/>
      <c r="BQ7" s="53">
        <f>BQ8</f>
        <v>13974</v>
      </c>
      <c r="BR7" s="53">
        <f t="shared" ref="BR7:BZ7" si="15">BR8</f>
        <v>13687</v>
      </c>
      <c r="BS7" s="53">
        <f t="shared" si="15"/>
        <v>3521</v>
      </c>
      <c r="BT7" s="53">
        <f t="shared" si="15"/>
        <v>7062</v>
      </c>
      <c r="BU7" s="53">
        <f t="shared" si="15"/>
        <v>10028</v>
      </c>
      <c r="BV7" s="53">
        <f t="shared" si="15"/>
        <v>24379</v>
      </c>
      <c r="BW7" s="53">
        <f t="shared" si="15"/>
        <v>22466</v>
      </c>
      <c r="BX7" s="53">
        <f t="shared" si="15"/>
        <v>4211</v>
      </c>
      <c r="BY7" s="53">
        <f t="shared" si="15"/>
        <v>10653</v>
      </c>
      <c r="BZ7" s="53">
        <f t="shared" si="15"/>
        <v>17717</v>
      </c>
      <c r="CA7" s="51"/>
      <c r="CB7" s="52" t="s">
        <v>111</v>
      </c>
      <c r="CC7" s="52" t="s">
        <v>111</v>
      </c>
      <c r="CD7" s="52" t="s">
        <v>111</v>
      </c>
      <c r="CE7" s="52" t="s">
        <v>111</v>
      </c>
      <c r="CF7" s="52" t="s">
        <v>111</v>
      </c>
      <c r="CG7" s="52" t="s">
        <v>111</v>
      </c>
      <c r="CH7" s="52" t="s">
        <v>111</v>
      </c>
      <c r="CI7" s="52" t="s">
        <v>111</v>
      </c>
      <c r="CJ7" s="52" t="s">
        <v>111</v>
      </c>
      <c r="CK7" s="52" t="s">
        <v>112</v>
      </c>
      <c r="CL7" s="49"/>
      <c r="CM7" s="51">
        <f>CM8</f>
        <v>52667</v>
      </c>
      <c r="CN7" s="51">
        <f>CN8</f>
        <v>4400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283.3</v>
      </c>
      <c r="DL7" s="52">
        <f t="shared" ref="DL7:DT7" si="17">DL8</f>
        <v>302.89999999999998</v>
      </c>
      <c r="DM7" s="52">
        <f t="shared" si="17"/>
        <v>213.7</v>
      </c>
      <c r="DN7" s="52">
        <f t="shared" si="17"/>
        <v>217.6</v>
      </c>
      <c r="DO7" s="52">
        <f t="shared" si="17"/>
        <v>274.5</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302066</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32</v>
      </c>
      <c r="S8" s="57" t="s">
        <v>123</v>
      </c>
      <c r="T8" s="57" t="s">
        <v>124</v>
      </c>
      <c r="U8" s="58">
        <v>3464</v>
      </c>
      <c r="V8" s="58">
        <v>102</v>
      </c>
      <c r="W8" s="58">
        <v>200</v>
      </c>
      <c r="X8" s="57" t="s">
        <v>124</v>
      </c>
      <c r="Y8" s="59">
        <v>175.1</v>
      </c>
      <c r="Z8" s="59">
        <v>175</v>
      </c>
      <c r="AA8" s="59">
        <v>123.7</v>
      </c>
      <c r="AB8" s="59">
        <v>155.19999999999999</v>
      </c>
      <c r="AC8" s="59">
        <v>175.5</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49.1</v>
      </c>
      <c r="BG8" s="59">
        <v>48.8</v>
      </c>
      <c r="BH8" s="59">
        <v>30.6</v>
      </c>
      <c r="BI8" s="59">
        <v>36.200000000000003</v>
      </c>
      <c r="BJ8" s="59">
        <v>48.2</v>
      </c>
      <c r="BK8" s="59">
        <v>30.7</v>
      </c>
      <c r="BL8" s="59">
        <v>13.5</v>
      </c>
      <c r="BM8" s="59">
        <v>7.1</v>
      </c>
      <c r="BN8" s="59">
        <v>5.6</v>
      </c>
      <c r="BO8" s="59">
        <v>18.100000000000001</v>
      </c>
      <c r="BP8" s="56">
        <v>12.8</v>
      </c>
      <c r="BQ8" s="60">
        <v>13974</v>
      </c>
      <c r="BR8" s="60">
        <v>13687</v>
      </c>
      <c r="BS8" s="60">
        <v>3521</v>
      </c>
      <c r="BT8" s="61">
        <v>7062</v>
      </c>
      <c r="BU8" s="61">
        <v>10028</v>
      </c>
      <c r="BV8" s="60">
        <v>24379</v>
      </c>
      <c r="BW8" s="60">
        <v>22466</v>
      </c>
      <c r="BX8" s="60">
        <v>4211</v>
      </c>
      <c r="BY8" s="60">
        <v>10653</v>
      </c>
      <c r="BZ8" s="60">
        <v>17717</v>
      </c>
      <c r="CA8" s="58">
        <v>10556</v>
      </c>
      <c r="CB8" s="59" t="s">
        <v>117</v>
      </c>
      <c r="CC8" s="59" t="s">
        <v>117</v>
      </c>
      <c r="CD8" s="59" t="s">
        <v>117</v>
      </c>
      <c r="CE8" s="59" t="s">
        <v>117</v>
      </c>
      <c r="CF8" s="59" t="s">
        <v>117</v>
      </c>
      <c r="CG8" s="59" t="s">
        <v>117</v>
      </c>
      <c r="CH8" s="59" t="s">
        <v>117</v>
      </c>
      <c r="CI8" s="59" t="s">
        <v>117</v>
      </c>
      <c r="CJ8" s="59" t="s">
        <v>117</v>
      </c>
      <c r="CK8" s="59" t="s">
        <v>117</v>
      </c>
      <c r="CL8" s="56" t="s">
        <v>117</v>
      </c>
      <c r="CM8" s="58">
        <v>52667</v>
      </c>
      <c r="CN8" s="58">
        <v>4400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165.9</v>
      </c>
      <c r="DF8" s="59">
        <v>1263.5</v>
      </c>
      <c r="DG8" s="59">
        <v>108.5</v>
      </c>
      <c r="DH8" s="59">
        <v>136.19999999999999</v>
      </c>
      <c r="DI8" s="59">
        <v>104.8</v>
      </c>
      <c r="DJ8" s="56">
        <v>72.2</v>
      </c>
      <c r="DK8" s="59">
        <v>283.3</v>
      </c>
      <c r="DL8" s="59">
        <v>302.89999999999998</v>
      </c>
      <c r="DM8" s="59">
        <v>213.7</v>
      </c>
      <c r="DN8" s="59">
        <v>217.6</v>
      </c>
      <c r="DO8" s="59">
        <v>274.5</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松葉 和希</cp:lastModifiedBy>
  <cp:lastPrinted>2024-01-31T01:44:25Z</cp:lastPrinted>
  <dcterms:created xsi:type="dcterms:W3CDTF">2024-01-11T00:13:38Z</dcterms:created>
  <dcterms:modified xsi:type="dcterms:W3CDTF">2024-01-31T01:45:17Z</dcterms:modified>
  <cp:category/>
</cp:coreProperties>
</file>