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0.0.21\tanabelg\040800財政課\財政係\調査\公営企業\公営企業経営比較分析\2024.1.16【2.9(金)〆】経営比較分析表（令和４年度決算）分析等\03.県提出\"/>
    </mc:Choice>
  </mc:AlternateContent>
  <xr:revisionPtr revIDLastSave="0" documentId="13_ncr:1_{619077EC-7F99-476D-9DF2-3963CA2F86B9}" xr6:coauthVersionLast="47" xr6:coauthVersionMax="47" xr10:uidLastSave="{00000000-0000-0000-0000-000000000000}"/>
  <workbookProtection workbookAlgorithmName="SHA-512" workbookHashValue="ZTx3maZy3uc4g3JJoouU3KR8oNzMkcFWDqgkNG/qgzA/5hTDEnoprc1Eoto1q20fSF3637OhYnrCyrA4d/wGBg==" workbookSaltValue="ereZZpc8YagGuc8E8GQ/F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B10" i="4"/>
  <c r="BB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<sst xmlns="http://schemas.openxmlformats.org/spreadsheetml/2006/main" count="236" uniqueCount="120">
  <si>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</si>
  <si>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</si>
  <si>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</si>
  <si>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</si>
  <si>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</si>
  <si>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</si>
  <si>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</si>
  <si>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</si>
  <si>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</si>
  <si>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</si>
  <si>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</si>
  <si>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</si>
  <si>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</si>
  <si>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</si>
  <si>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</si>
  <si>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</si>
  <si>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</si>
  <si>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</si>
  <si>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</si>
  <si>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</si>
  <si>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</si>
  <si>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</si>
  <si>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</si>
  <si>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</si>
  <si>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</si>
  <si>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</si>
  <si>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</si>
  <si>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</si>
  <si>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</si>
  <si>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</si>
  <si>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</si>
  <si>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</si>
  <si>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</si>
  <si>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</si>
  <si>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</si>
  <si>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</si>
  <si>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</si>
  <si>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</si>
  <si>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</si>
  <si>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</si>
  <si>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</si>
  <si>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</si>
  <si>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</si>
  <si>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</si>
  <si>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</si>
  <si>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</si>
  <si>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</si>
  <si>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</si>
  <si>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</si>
  <si>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</si>
  <si>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</si>
  <si>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</si>
  <si>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</si>
  <si>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</si>
  <si>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</si>
  <si>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</si>
  <si>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</si>
  <si>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</si>
  <si>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</si>
  <si>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</si>
  <si>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</si>
  <si>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</si>
  <si>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</si>
  <si>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</si>
  <si>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</si>
  <si>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</si>
  <si>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</si>
  <si>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</si>
  <si>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</si>
  <si>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</si>
  <si>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</si>
  <si>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</si>
  <si>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</si>
  <si>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</si>
  <si>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</si>
  <si>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</si>
  <si>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</si>
  <si>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</si>
  <si>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</si>
  <si>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</si>
  <si>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</si>
  <si>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</si>
  <si>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</si>
  <si>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</si>
  <si>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</si>
  <si>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</si>
  <si>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</si>
  <si>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</si>
  <si>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</si>
  <si>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</si>
  <si>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</si>
  <si>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</si>
  <si>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</si>
  <si>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</si>
  <si>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</si>
  <si>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</si>
  <si>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</si>
  <si>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</si>
  <si>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</si>
  <si>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</si>
  <si>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</si>
  <si>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</si>
  <si>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</si>
  <si>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</si>
  <si>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</si>
  <si>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</si>
  <si>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</si>
  <si>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</si>
  <si>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</si>
  <si>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</si>
  <si>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</si>
  <si>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</si>
  <si>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</si>
  <si>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</si>
  <si>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</si>
  <si>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</si>
  <si>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</si>
  <si>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</si>
  <si>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処理区域内の高齢化による利用者の減少に伴い有収水量が減少し、類似団体に比して高い数値となっております。処理区域内の状況から接続率の大きな向上は見込めないため、維持管理費の節減により、経営改善に努めてまいります。
　施設利用率及び水洗化率は、類似団体より低い水準となっており、使用料収入の増加を図るためにも水洗化率向上の取り組みに努めてまいります。</t>
    <rPh sb="200" eb="201">
      <t>トモナ</t>
    </rPh>
    <rPh sb="272" eb="274">
      <t>ケイエイ</t>
    </rPh>
    <rPh sb="293" eb="294">
      <t>オヨ</t>
    </rPh>
    <phoneticPr fontId="4"/>
  </si>
  <si>
    <t>　上野鎌倉・上野中根地区は供用開始から23年が経過していますが、施設の大きな改修などの必要は生じていません。長期的な視点を持って、今後必要となる更新費用の把握や計画的な老朽化対策に取り組んでまいります。</t>
    <rPh sb="1" eb="3">
      <t>ウエノ</t>
    </rPh>
    <rPh sb="3" eb="5">
      <t>カマクラ</t>
    </rPh>
    <rPh sb="6" eb="8">
      <t>ウエノ</t>
    </rPh>
    <rPh sb="8" eb="10">
      <t>ナカネ</t>
    </rPh>
    <rPh sb="10" eb="12">
      <t>チク</t>
    </rPh>
    <rPh sb="13" eb="15">
      <t>キョウヨウ</t>
    </rPh>
    <rPh sb="15" eb="17">
      <t>カイシ</t>
    </rPh>
    <rPh sb="21" eb="22">
      <t>ネン</t>
    </rPh>
    <rPh sb="23" eb="25">
      <t>ケイカ</t>
    </rPh>
    <rPh sb="43" eb="45">
      <t>ヒツヨウ</t>
    </rPh>
    <rPh sb="46" eb="47">
      <t>ショウ</t>
    </rPh>
    <rPh sb="54" eb="57">
      <t>チョウキテキ</t>
    </rPh>
    <rPh sb="58" eb="60">
      <t>シテン</t>
    </rPh>
    <rPh sb="61" eb="62">
      <t>モ</t>
    </rPh>
    <rPh sb="65" eb="67">
      <t>コンゴ</t>
    </rPh>
    <rPh sb="67" eb="69">
      <t>ヒツヨウ</t>
    </rPh>
    <rPh sb="72" eb="74">
      <t>コウシン</t>
    </rPh>
    <rPh sb="74" eb="76">
      <t>ヒヨウ</t>
    </rPh>
    <rPh sb="77" eb="79">
      <t>ハアク</t>
    </rPh>
    <rPh sb="80" eb="82">
      <t>ケイカク</t>
    </rPh>
    <rPh sb="82" eb="83">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</si>
</sst>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C9-457A-A4AC-D1DED6718D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C9-457A-A4AC-D1DED6718D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27.27</c:v>
                </c:pt>
                <c:pt idx="1">
                  <c:v>27.27</c:v>
                </c:pt>
                <c:pt idx="2">
                  <c:v>27.27</c:v>
                </c:pt>
                <c:pt idx="3">
                  <c:v>27.27</c:v>
                </c:pt>
                <c:pt idx="4">
                  <c:v>27.27</c:v>
                </c:pt>
              </c:numCache>
            </c:numRef>
          </c:val>
          <c:extLst>
            <c:ext xmlns:c16="http://schemas.microsoft.com/office/drawing/2014/chart" uri="{C3380CC4-5D6E-409C-BE32-E72D297353CC}">
              <c16:uniqueId val="{00000000-C804-4C12-9006-3A2E7F146C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C804-4C12-9006-3A2E7F146C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46.36</c:v>
                </c:pt>
                <c:pt idx="1">
                  <c:v>47.65</c:v>
                </c:pt>
                <c:pt idx="2">
                  <c:v>49.66</c:v>
                </c:pt>
                <c:pt idx="3">
                  <c:v>52.14</c:v>
                </c:pt>
                <c:pt idx="4">
                  <c:v>40.29</c:v>
                </c:pt>
              </c:numCache>
            </c:numRef>
          </c:val>
          <c:extLst>
            <c:ext xmlns:c16="http://schemas.microsoft.com/office/drawing/2014/chart" uri="{C3380CC4-5D6E-409C-BE32-E72D297353CC}">
              <c16:uniqueId val="{00000000-2A06-4F86-9C90-AA981ABE53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2A06-4F86-9C90-AA981ABE53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79.62</c:v>
                </c:pt>
                <c:pt idx="1">
                  <c:v>79.39</c:v>
                </c:pt>
                <c:pt idx="2">
                  <c:v>79.77</c:v>
                </c:pt>
                <c:pt idx="3">
                  <c:v>79.39</c:v>
                </c:pt>
                <c:pt idx="4">
                  <c:v>78.88</c:v>
                </c:pt>
              </c:numCache>
            </c:numRef>
          </c:val>
          <c:extLst>
            <c:ext xmlns:c16="http://schemas.microsoft.com/office/drawing/2014/chart" uri="{C3380CC4-5D6E-409C-BE32-E72D297353CC}">
              <c16:uniqueId val="{00000000-8528-422B-B6A3-DB3E9631FE9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28-422B-B6A3-DB3E9631FE9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E0-4BD4-AB33-FB67696784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E0-4BD4-AB33-FB67696784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96-42FD-9BF7-ADA28B4370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96-42FD-9BF7-ADA28B4370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49-4407-8A9F-7106834163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49-4407-8A9F-7106834163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2C-4BAC-92B5-346BCB43A2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2C-4BAC-92B5-346BCB43A2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D2-41AD-94BA-D0CE307C7B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51D2-41AD-94BA-D0CE307C7B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26.6</c:v>
                </c:pt>
                <c:pt idx="1">
                  <c:v>26.97</c:v>
                </c:pt>
                <c:pt idx="2">
                  <c:v>25.2</c:v>
                </c:pt>
                <c:pt idx="3">
                  <c:v>25.1</c:v>
                </c:pt>
                <c:pt idx="4">
                  <c:v>26.88</c:v>
                </c:pt>
              </c:numCache>
            </c:numRef>
          </c:val>
          <c:extLst>
            <c:ext xmlns:c16="http://schemas.microsoft.com/office/drawing/2014/chart" uri="{C3380CC4-5D6E-409C-BE32-E72D297353CC}">
              <c16:uniqueId val="{00000000-3049-4EC9-B813-2B28F47DEB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3049-4EC9-B813-2B28F47DEB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845.36</c:v>
                </c:pt>
                <c:pt idx="1">
                  <c:v>909.54</c:v>
                </c:pt>
                <c:pt idx="2">
                  <c:v>1053.53</c:v>
                </c:pt>
                <c:pt idx="3">
                  <c:v>981.59</c:v>
                </c:pt>
                <c:pt idx="4">
                  <c:v>1016.38</c:v>
                </c:pt>
              </c:numCache>
            </c:numRef>
          </c:val>
          <c:extLst>
            <c:ext xmlns:c16="http://schemas.microsoft.com/office/drawing/2014/chart" uri="{C3380CC4-5D6E-409C-BE32-E72D297353CC}">
              <c16:uniqueId val="{00000000-87AE-4733-B7E4-1887063F69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87AE-4733-B7E4-1887063F69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田辺市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69716</v>
      </c>
      <c r="AM8" s="37"/>
      <c r="AN8" s="37"/>
      <c r="AO8" s="37"/>
      <c r="AP8" s="37"/>
      <c r="AQ8" s="37"/>
      <c r="AR8" s="37"/>
      <c r="AS8" s="37"/>
      <c r="AT8" s="38">
        <f>データ!T6</f>
        <v>1026.9100000000001</v>
      </c>
      <c r="AU8" s="38"/>
      <c r="AV8" s="38"/>
      <c r="AW8" s="38"/>
      <c r="AX8" s="38"/>
      <c r="AY8" s="38"/>
      <c r="AZ8" s="38"/>
      <c r="BA8" s="38"/>
      <c r="BB8" s="38">
        <f>データ!U6</f>
        <v>67.89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0.2</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139</v>
      </c>
      <c r="AM10" s="37"/>
      <c r="AN10" s="37"/>
      <c r="AO10" s="37"/>
      <c r="AP10" s="37"/>
      <c r="AQ10" s="37"/>
      <c r="AR10" s="37"/>
      <c r="AS10" s="37"/>
      <c r="AT10" s="38">
        <f>データ!W6</f>
        <v>0.15</v>
      </c>
      <c r="AU10" s="38"/>
      <c r="AV10" s="38"/>
      <c r="AW10" s="38"/>
      <c r="AX10" s="38"/>
      <c r="AY10" s="38"/>
      <c r="AZ10" s="38"/>
      <c r="BA10" s="38"/>
      <c r="BB10" s="38">
        <f>データ!X6</f>
        <v>926.67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119</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0"/>
      <c r="BM60" s="81"/>
      <c r="BN60" s="81"/>
      <c r="BO60" s="81"/>
      <c r="BP60" s="81"/>
      <c r="BQ60" s="81"/>
      <c r="BR60" s="81"/>
      <c r="BS60" s="81"/>
      <c r="BT60" s="81"/>
      <c r="BU60" s="81"/>
      <c r="BV60" s="81"/>
      <c r="BW60" s="81"/>
      <c r="BX60" s="81"/>
      <c r="BY60" s="81"/>
      <c r="BZ60" s="8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【1,496.36】</v>
      </c>
      <c r="I86" s="12" t="str">
        <f>データ!CA6</f>
        <v>【35.16】</v>
      </c>
      <c r="J86" s="12" t="str">
        <f>データ!CL6</f>
        <v>【534.98】</v>
      </c>
      <c r="K86" s="12" t="str">
        <f>データ!CW6</f>
        <v>【33.84】</v>
      </c>
      <c r="L86" s="12" t="str">
        <f>データ!DH6</f>
        <v>【89.98】</v>
      </c>
      <c r="M86" s="12" t="s">
        <v>44</v>
      </c>
      <c r="N86" s="12" t="s">
        <v>43</v>
      </c>
      <c r="O86" s="12" t="str">
        <f>データ!EO6</f>
        <v>【0.00】</v>
      </c>
    </row>
  </sheetData>
  <sheetProtection algorithmName="SHA-512" hashValue="1XjlEtfgV/rP+QmMR3dvScptVTb8DmGbMjSOjtYy2KiM72zCMGqFh246cbowSigIJXeLUH4Uz6CR3wBsoUOAfQ==" saltValue="OxUrlI2y1rtGPHdO4TRd/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302066</v>
      </c>
      <c r="D6" s="19">
        <f t="shared" si="3"/>
        <v>47</v>
      </c>
      <c r="E6" s="19">
        <f t="shared" si="3"/>
        <v>17</v>
      </c>
      <c r="F6" s="19">
        <f t="shared" si="3"/>
        <v>9</v>
      </c>
      <c r="G6" s="19">
        <f t="shared" si="3"/>
        <v>0</v>
      </c>
      <c r="H6" s="19" t="str">
        <f t="shared" si="3"/>
        <v>和歌山県　田辺市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0.2</v>
      </c>
      <c r="Q6" s="20">
        <f t="shared" si="3"/>
        <v>100</v>
      </c>
      <c r="R6" s="20">
        <f t="shared" si="3"/>
        <v>3850</v>
      </c>
      <c r="S6" s="20">
        <f t="shared" si="3"/>
        <v>69716</v>
      </c>
      <c r="T6" s="20">
        <f t="shared" si="3"/>
        <v>1026.9100000000001</v>
      </c>
      <c r="U6" s="20">
        <f t="shared" si="3"/>
        <v>67.89</v>
      </c>
      <c r="V6" s="20">
        <f t="shared" si="3"/>
        <v>139</v>
      </c>
      <c r="W6" s="20">
        <f t="shared" si="3"/>
        <v>0.15</v>
      </c>
      <c r="X6" s="20">
        <f t="shared" si="3"/>
        <v>926.67</v>
      </c>
      <c r="Y6" s="21">
        <f>IF(Y7="",NA(),Y7)</f>
        <v>79.62</v>
      </c>
      <c r="Z6" s="21">
        <f t="shared" ref="Z6:AH6" si="4">IF(Z7="",NA(),Z7)</f>
        <v>79.39</v>
      </c>
      <c r="AA6" s="21">
        <f t="shared" si="4"/>
        <v>79.77</v>
      </c>
      <c r="AB6" s="21">
        <f t="shared" si="4"/>
        <v>79.39</v>
      </c>
      <c r="AC6" s="21">
        <f t="shared" si="4"/>
        <v>78.88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1837.88</v>
      </c>
      <c r="BL6" s="21">
        <f t="shared" si="7"/>
        <v>1748.51</v>
      </c>
      <c r="BM6" s="21">
        <f t="shared" si="7"/>
        <v>1640.16</v>
      </c>
      <c r="BN6" s="21">
        <f t="shared" si="7"/>
        <v>1521.05</v>
      </c>
      <c r="BO6" s="21">
        <f t="shared" si="7"/>
        <v>1490.65</v>
      </c>
      <c r="BP6" s="20" t="str">
        <f>IF(BP7="","",IF(BP7="-","【-】","【"&amp;SUBSTITUTE(TEXT(BP7,"#,##0.00"),"-","△")&amp;"】"))</f>
        <v>【1,496.36】</v>
      </c>
      <c r="BQ6" s="21">
        <f>IF(BQ7="",NA(),BQ7)</f>
        <v>26.6</v>
      </c>
      <c r="BR6" s="21">
        <f t="shared" ref="BR6:BZ6" si="8">IF(BR7="",NA(),BR7)</f>
        <v>26.97</v>
      </c>
      <c r="BS6" s="21">
        <f t="shared" si="8"/>
        <v>25.2</v>
      </c>
      <c r="BT6" s="21">
        <f t="shared" si="8"/>
        <v>25.1</v>
      </c>
      <c r="BU6" s="21">
        <f t="shared" si="8"/>
        <v>26.88</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845.36</v>
      </c>
      <c r="CC6" s="21">
        <f t="shared" ref="CC6:CK6" si="9">IF(CC7="",NA(),CC7)</f>
        <v>909.54</v>
      </c>
      <c r="CD6" s="21">
        <f t="shared" si="9"/>
        <v>1053.53</v>
      </c>
      <c r="CE6" s="21">
        <f t="shared" si="9"/>
        <v>981.59</v>
      </c>
      <c r="CF6" s="21">
        <f t="shared" si="9"/>
        <v>1016.38</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27.27</v>
      </c>
      <c r="CN6" s="21">
        <f t="shared" ref="CN6:CV6" si="10">IF(CN7="",NA(),CN7)</f>
        <v>27.27</v>
      </c>
      <c r="CO6" s="21">
        <f t="shared" si="10"/>
        <v>27.27</v>
      </c>
      <c r="CP6" s="21">
        <f t="shared" si="10"/>
        <v>27.27</v>
      </c>
      <c r="CQ6" s="21">
        <f t="shared" si="10"/>
        <v>27.27</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46.36</v>
      </c>
      <c r="CY6" s="21">
        <f t="shared" ref="CY6:DG6" si="11">IF(CY7="",NA(),CY7)</f>
        <v>47.65</v>
      </c>
      <c r="CZ6" s="21">
        <f t="shared" si="11"/>
        <v>49.66</v>
      </c>
      <c r="DA6" s="21">
        <f t="shared" si="11"/>
        <v>52.14</v>
      </c>
      <c r="DB6" s="21">
        <f t="shared" si="11"/>
        <v>40.29</v>
      </c>
      <c r="DC6" s="21">
        <f t="shared" si="11"/>
        <v>91.52</v>
      </c>
      <c r="DD6" s="21">
        <f t="shared" si="11"/>
        <v>90.33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302066</v>
      </c>
      <c r="D7" s="23">
        <v>47</v>
      </c>
      <c r="E7" s="23">
        <v>17</v>
      </c>
      <c r="F7" s="23">
        <v>9</v>
      </c>
      <c r="G7" s="23">
        <v>0</v>
      </c>
      <c r="H7" s="23" t="s">
        <v>98</v>
      </c>
      <c r="I7" s="23" t="s">
        <v>99</v>
      </c>
      <c r="J7" s="23" t="s">
        <v>100</v>
      </c>
      <c r="K7" s="23" t="s">
        <v>101</v>
      </c>
      <c r="L7" s="23" t="s">
        <v>102</v>
      </c>
      <c r="M7" s="23" t="s">
        <v>103</v>
      </c>
      <c r="N7" s="24" t="s">
        <v>104</v>
      </c>
      <c r="O7" s="24" t="s">
        <v>105</v>
      </c>
      <c r="P7" s="24">
        <v>0.2</v>
      </c>
      <c r="Q7" s="24">
        <v>100</v>
      </c>
      <c r="R7" s="24">
        <v>3850</v>
      </c>
      <c r="S7" s="24">
        <v>69716</v>
      </c>
      <c r="T7" s="24">
        <v>1026.9100000000001</v>
      </c>
      <c r="U7" s="24">
        <v>67.89</v>
      </c>
      <c r="V7" s="24">
        <v>139</v>
      </c>
      <c r="W7" s="24">
        <v>0.15</v>
      </c>
      <c r="X7" s="24">
        <v>926.67</v>
      </c>
      <c r="Y7" s="24">
        <v>79.62</v>
      </c>
      <c r="Z7" s="24">
        <v>79.39</v>
      </c>
      <c r="AA7" s="24">
        <v>79.77</v>
      </c>
      <c r="AB7" s="24">
        <v>79.39</v>
      </c>
      <c r="AC7" s="24">
        <v>78.88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1837.88</v>
      </c>
      <c r="BL7" s="24">
        <v>1748.51</v>
      </c>
      <c r="BM7" s="24">
        <v>1640.16</v>
      </c>
      <c r="BN7" s="24">
        <v>1521.05</v>
      </c>
      <c r="BO7" s="24">
        <v>1490.65</v>
      </c>
      <c r="BP7" s="24">
        <v>1496.36</v>
      </c>
      <c r="BQ7" s="24">
        <v>26.6</v>
      </c>
      <c r="BR7" s="24">
        <v>26.97</v>
      </c>
      <c r="BS7" s="24">
        <v>25.2</v>
      </c>
      <c r="BT7" s="24">
        <v>25.1</v>
      </c>
      <c r="BU7" s="24">
        <v>26.88</v>
      </c>
      <c r="BV7" s="24">
        <v>35.03</v>
      </c>
      <c r="BW7" s="24">
        <v>34.99</v>
      </c>
      <c r="BX7" s="24">
        <v>38.270000000000003</v>
      </c>
      <c r="BY7" s="24">
        <v>37.520000000000003</v>
      </c>
      <c r="BZ7" s="24">
        <v>34.96</v>
      </c>
      <c r="CA7" s="24">
        <v>35.159999999999997</v>
      </c>
      <c r="CB7" s="24">
        <v>845.36</v>
      </c>
      <c r="CC7" s="24">
        <v>909.54</v>
      </c>
      <c r="CD7" s="24">
        <v>1053.53</v>
      </c>
      <c r="CE7" s="24">
        <v>981.59</v>
      </c>
      <c r="CF7" s="24">
        <v>1016.38</v>
      </c>
      <c r="CG7" s="24">
        <v>525.22</v>
      </c>
      <c r="CH7" s="24">
        <v>520.91999999999996</v>
      </c>
      <c r="CI7" s="24">
        <v>486.77</v>
      </c>
      <c r="CJ7" s="24">
        <v>502.1</v>
      </c>
      <c r="CK7" s="24">
        <v>539.07000000000005</v>
      </c>
      <c r="CL7" s="24">
        <v>534.98</v>
      </c>
      <c r="CM7" s="24">
        <v>27.27</v>
      </c>
      <c r="CN7" s="24">
        <v>27.27</v>
      </c>
      <c r="CO7" s="24">
        <v>27.27</v>
      </c>
      <c r="CP7" s="24">
        <v>27.27</v>
      </c>
      <c r="CQ7" s="24">
        <v>27.27</v>
      </c>
      <c r="CR7" s="24">
        <v>35.340000000000003</v>
      </c>
      <c r="CS7" s="24">
        <v>34.68</v>
      </c>
      <c r="CT7" s="24">
        <v>34.700000000000003</v>
      </c>
      <c r="CU7" s="24">
        <v>46.83</v>
      </c>
      <c r="CV7" s="24">
        <v>33.74</v>
      </c>
      <c r="CW7" s="24">
        <v>33.840000000000003</v>
      </c>
      <c r="CX7" s="24">
        <v>46.36</v>
      </c>
      <c r="CY7" s="24">
        <v>47.65</v>
      </c>
      <c r="CZ7" s="24">
        <v>49.66</v>
      </c>
      <c r="DA7" s="24">
        <v>52.14</v>
      </c>
      <c r="DB7" s="24">
        <v>40.29</v>
      </c>
      <c r="DC7" s="24">
        <v>91.52</v>
      </c>
      <c r="DD7" s="24">
        <v>90.33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幡山 隆志</cp:lastModifiedBy>
  <dcterms:created xsi:type="dcterms:W3CDTF">2023-12-12T02:58:59Z</dcterms:created>
  <dcterms:modified xsi:type="dcterms:W3CDTF">2024-02-08T05:56:42Z</dcterms:modified>
  <cp:category/>
</cp:coreProperties>
</file>