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0F9E3F29-2660-41F6-BE7A-0DA61B9EA9BC}" xr6:coauthVersionLast="47" xr6:coauthVersionMax="47" xr10:uidLastSave="{00000000-0000-0000-0000-000000000000}"/>
  <workbookProtection workbookAlgorithmName="SHA-512" workbookHashValue="K0SbhIY3b0IFsSdVhTTBfbNjsPWCMcY2nCXENJwHUEhDkCKFo/VX4Q0oPJaPwTOinK4O9KfVCRMBK7MIIFPXfg==" workbookSaltValue="MB8QgU9aC19vU/t8F25/4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L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<sst xmlns="http://schemas.openxmlformats.org/spreadsheetml/2006/main" count="247" uniqueCount="119">
  <si>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</si>
  <si>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</si>
  <si>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</si>
  <si>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</si>
  <si>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</si>
  <si>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</si>
  <si>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</si>
  <si>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</si>
  <si>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</si>
  <si>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</si>
  <si>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</si>
  <si>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</si>
  <si>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</si>
  <si>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</si>
  <si>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</si>
  <si>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</si>
  <si>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</si>
  <si>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</si>
  <si>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</si>
  <si>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</si>
  <si>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</si>
  <si>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</si>
  <si>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</si>
  <si>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</si>
  <si>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</si>
  <si>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</si>
  <si>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</si>
  <si>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</si>
  <si>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</si>
  <si>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</si>
  <si>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</si>
  <si>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</si>
  <si>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</si>
  <si>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</si>
  <si>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</si>
  <si>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</si>
  <si>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</si>
  <si>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</si>
  <si>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</si>
  <si>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</si>
  <si>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</si>
  <si>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</si>
  <si>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</si>
  <si>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</si>
  <si>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</si>
  <si>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</si>
  <si>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</si>
  <si>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</si>
  <si>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</si>
  <si>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</si>
  <si>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</si>
  <si>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</si>
  <si>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</si>
  <si>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</si>
  <si>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</si>
  <si>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</si>
  <si>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</si>
  <si>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</si>
  <si>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</si>
  <si>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</si>
  <si>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</si>
  <si>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</si>
  <si>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</si>
  <si>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</si>
  <si>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</si>
  <si>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</si>
  <si>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</si>
  <si>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</si>
  <si>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</si>
  <si>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</si>
  <si>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</si>
  <si>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</si>
  <si>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</si>
  <si>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</si>
  <si>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</si>
  <si>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</si>
  <si>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</si>
  <si>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</si>
  <si>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</si>
  <si>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</si>
  <si>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</si>
  <si>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</si>
  <si>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</si>
  <si>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</si>
  <si>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</si>
  <si>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</si>
  <si>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</si>
  <si>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</si>
  <si>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</si>
  <si>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</si>
  <si>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</si>
  <si>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</si>
  <si>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</si>
  <si>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</si>
  <si>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</si>
  <si>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</si>
  <si>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</si>
  <si>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</si>
  <si>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</si>
  <si>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</si>
  <si>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</si>
  <si>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</si>
  <si>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</si>
  <si>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</si>
  <si>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</si>
  <si>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</si>
  <si>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</si>
  <si>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</si>
  <si>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</si>
  <si>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</si>
  <si>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</si>
  <si>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</si>
  <si>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</si>
  <si>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</si>
  <si>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</si>
  <si>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</si>
  <si>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汚水処理原価は、類似団体より高い数値となっておりますが、水洗化率が100％であるため、維持管理経費の節減により汚水処理原価の改善に努めてまいります。
　水洗化率は100％となっており、今後もこの水準の維持に努めてまいります。</t>
    <rPh sb="187" eb="188">
      <t>タカ</t>
    </rPh>
    <phoneticPr fontId="4"/>
  </si>
  <si>
    <t>　全域供用開始が平成21年度からであり施設の大きな改修はありません。管路施設については、各個人の管理となります。</t>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</si>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</sst>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FC-4572-941D-F6B295593C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FC-4572-941D-F6B295593C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48.89</c:v>
                </c:pt>
                <c:pt idx="1">
                  <c:v>48.89</c:v>
                </c:pt>
                <c:pt idx="2">
                  <c:v>47.78</c:v>
                </c:pt>
                <c:pt idx="3">
                  <c:v>47.78</c:v>
                </c:pt>
                <c:pt idx="4">
                  <c:v>46.67</c:v>
                </c:pt>
              </c:numCache>
            </c:numRef>
          </c:val>
          <c:extLst>
            <c:ext xmlns:c16="http://schemas.microsoft.com/office/drawing/2014/chart" uri="{C3380CC4-5D6E-409C-BE32-E72D297353CC}">
              <c16:uniqueId val="{00000000-027A-4792-93D9-F02DF80429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88.45</c:v>
                </c:pt>
                <c:pt idx="4">
                  <c:v>54.08</c:v>
                </c:pt>
              </c:numCache>
            </c:numRef>
          </c:val>
          <c:smooth val="0"/>
          <c:extLst>
            <c:ext xmlns:c16="http://schemas.microsoft.com/office/drawing/2014/chart" uri="{C3380CC4-5D6E-409C-BE32-E72D297353CC}">
              <c16:uniqueId val="{00000001-027A-4792-93D9-F02DF80429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AE-4E9C-BAE2-46F2F88328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90.34</c:v>
                </c:pt>
                <c:pt idx="4">
                  <c:v>90.57</c:v>
                </c:pt>
              </c:numCache>
            </c:numRef>
          </c:val>
          <c:smooth val="0"/>
          <c:extLst>
            <c:ext xmlns:c16="http://schemas.microsoft.com/office/drawing/2014/chart" uri="{C3380CC4-5D6E-409C-BE32-E72D297353CC}">
              <c16:uniqueId val="{00000001-65AE-4E9C-BAE2-46F2F88328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100.71</c:v>
                </c:pt>
                <c:pt idx="1">
                  <c:v>99.63</c:v>
                </c:pt>
                <c:pt idx="2">
                  <c:v>99.76</c:v>
                </c:pt>
                <c:pt idx="3">
                  <c:v>96.17</c:v>
                </c:pt>
                <c:pt idx="4">
                  <c:v>76.19</c:v>
                </c:pt>
              </c:numCache>
            </c:numRef>
          </c:val>
          <c:extLst>
            <c:ext xmlns:c16="http://schemas.microsoft.com/office/drawing/2014/chart" uri="{C3380CC4-5D6E-409C-BE32-E72D297353CC}">
              <c16:uniqueId val="{00000000-8784-45A4-BFEC-B9AF728B6D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4-45A4-BFEC-B9AF728B6D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49-47EC-898D-FF3F34CC40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49-47EC-898D-FF3F34CC40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C-4233-BED4-F5B53FB6A1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C-4233-BED4-F5B53FB6A1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9C-48DB-9634-BBF58602F5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9C-48DB-9634-BBF58602F5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5E-43B5-9A1A-063B4266C1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E-43B5-9A1A-063B4266C1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D8-483B-A2B4-5741F88E6F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294.08999999999997</c:v>
                </c:pt>
                <c:pt idx="4">
                  <c:v>338.47</c:v>
                </c:pt>
              </c:numCache>
            </c:numRef>
          </c:val>
          <c:smooth val="0"/>
          <c:extLst>
            <c:ext xmlns:c16="http://schemas.microsoft.com/office/drawing/2014/chart" uri="{C3380CC4-5D6E-409C-BE32-E72D297353CC}">
              <c16:uniqueId val="{00000001-F8D8-483B-A2B4-5741F88E6F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78.459999999999994</c:v>
                </c:pt>
                <c:pt idx="1">
                  <c:v>81.900000000000006</c:v>
                </c:pt>
                <c:pt idx="2">
                  <c:v>76.34</c:v>
                </c:pt>
                <c:pt idx="3">
                  <c:v>72.91</c:v>
                </c:pt>
                <c:pt idx="4">
                  <c:v>53.55</c:v>
                </c:pt>
              </c:numCache>
            </c:numRef>
          </c:val>
          <c:extLst>
            <c:ext xmlns:c16="http://schemas.microsoft.com/office/drawing/2014/chart" uri="{C3380CC4-5D6E-409C-BE32-E72D297353CC}">
              <c16:uniqueId val="{00000000-310B-40CC-89DC-CB6DCA75EC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59.01</c:v>
                </c:pt>
                <c:pt idx="4">
                  <c:v>56.06</c:v>
                </c:pt>
              </c:numCache>
            </c:numRef>
          </c:val>
          <c:smooth val="0"/>
          <c:extLst>
            <c:ext xmlns:c16="http://schemas.microsoft.com/office/drawing/2014/chart" uri="{C3380CC4-5D6E-409C-BE32-E72D297353CC}">
              <c16:uniqueId val="{00000001-310B-40CC-89DC-CB6DCA75EC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275.8</c:v>
                </c:pt>
                <c:pt idx="1">
                  <c:v>280.83999999999997</c:v>
                </c:pt>
                <c:pt idx="2">
                  <c:v>296.64999999999998</c:v>
                </c:pt>
                <c:pt idx="3">
                  <c:v>313.5</c:v>
                </c:pt>
                <c:pt idx="4">
                  <c:v>392.56</c:v>
                </c:pt>
              </c:numCache>
            </c:numRef>
          </c:val>
          <c:extLst>
            <c:ext xmlns:c16="http://schemas.microsoft.com/office/drawing/2014/chart" uri="{C3380CC4-5D6E-409C-BE32-E72D297353CC}">
              <c16:uniqueId val="{00000000-5784-4E68-AE51-A8836A9AE3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291.82</c:v>
                </c:pt>
                <c:pt idx="4">
                  <c:v>304.36</c:v>
                </c:pt>
              </c:numCache>
            </c:numRef>
          </c:val>
          <c:smooth val="0"/>
          <c:extLst>
            <c:ext xmlns:c16="http://schemas.microsoft.com/office/drawing/2014/chart" uri="{C3380CC4-5D6E-409C-BE32-E72D297353CC}">
              <c16:uniqueId val="{00000001-5784-4E68-AE51-A8836A9AE3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68448</v>
      </c>
      <c r="AM8" s="36"/>
      <c r="AN8" s="36"/>
      <c r="AO8" s="36"/>
      <c r="AP8" s="36"/>
      <c r="AQ8" s="36"/>
      <c r="AR8" s="36"/>
      <c r="AS8" s="36"/>
      <c r="AT8" s="37">
        <f>データ!T6</f>
        <v>1026.9100000000001</v>
      </c>
      <c r="AU8" s="37"/>
      <c r="AV8" s="37"/>
      <c r="AW8" s="37"/>
      <c r="AX8" s="37"/>
      <c r="AY8" s="37"/>
      <c r="AZ8" s="37"/>
      <c r="BA8" s="37"/>
      <c r="BB8" s="37">
        <f>データ!U6</f>
        <v>66.650000000000006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0.3</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206</v>
      </c>
      <c r="AM10" s="36"/>
      <c r="AN10" s="36"/>
      <c r="AO10" s="36"/>
      <c r="AP10" s="36"/>
      <c r="AQ10" s="36"/>
      <c r="AR10" s="36"/>
      <c r="AS10" s="36"/>
      <c r="AT10" s="37">
        <f>データ!W6</f>
        <v>25.25</v>
      </c>
      <c r="AU10" s="37"/>
      <c r="AV10" s="37"/>
      <c r="AW10" s="37"/>
      <c r="AX10" s="37"/>
      <c r="AY10" s="37"/>
      <c r="AZ10" s="37"/>
      <c r="BA10" s="37"/>
      <c r="BB10" s="37">
        <f>データ!X6</f>
        <v>8.16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oN5KY5DlEH98oLH//ayqSTCmP/HLCP8KC43LPczJj+u8gFEx1vb/FFML0FXvNxq2jya8upLXFCS5/+pkL7wD+w==" saltValue="m+Aqv/bfUpz4JvqrbaJli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302066</v>
      </c>
      <c r="D6" s="19">
        <f t="shared" si="3"/>
        <v>47</v>
      </c>
      <c r="E6" s="19">
        <f t="shared" si="3"/>
        <v>18</v>
      </c>
      <c r="F6" s="19">
        <f t="shared" si="3"/>
        <v>0</v>
      </c>
      <c r="G6" s="19">
        <f t="shared" si="3"/>
        <v>0</v>
      </c>
      <c r="H6" s="19" t="str">
        <f t="shared" si="3"/>
        <v>和歌山県　田辺市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0.3</v>
      </c>
      <c r="Q6" s="20">
        <f t="shared" si="3"/>
        <v>100</v>
      </c>
      <c r="R6" s="20">
        <f t="shared" si="3"/>
        <v>3850</v>
      </c>
      <c r="S6" s="20">
        <f t="shared" si="3"/>
        <v>68448</v>
      </c>
      <c r="T6" s="20">
        <f t="shared" si="3"/>
        <v>1026.9100000000001</v>
      </c>
      <c r="U6" s="20">
        <f t="shared" si="3"/>
        <v>66.650000000000006</v>
      </c>
      <c r="V6" s="20">
        <f t="shared" si="3"/>
        <v>206</v>
      </c>
      <c r="W6" s="20">
        <f t="shared" si="3"/>
        <v>25.25</v>
      </c>
      <c r="X6" s="20">
        <f t="shared" si="3"/>
        <v>8.16</v>
      </c>
      <c r="Y6" s="21">
        <f>IF(Y7="",NA(),Y7)</f>
        <v>100.71</v>
      </c>
      <c r="Z6" s="21">
        <f t="shared" ref="Z6:AH6" si="4">IF(Z7="",NA(),Z7)</f>
        <v>99.63</v>
      </c>
      <c r="AA6" s="21">
        <f t="shared" si="4"/>
        <v>99.76</v>
      </c>
      <c r="AB6" s="21">
        <f t="shared" si="4"/>
        <v>96.17</v>
      </c>
      <c r="AC6" s="21">
        <f t="shared" si="4"/>
        <v>76.19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421.25</v>
      </c>
      <c r="BL6" s="21">
        <f t="shared" si="7"/>
        <v>398.42</v>
      </c>
      <c r="BM6" s="21">
        <f t="shared" si="7"/>
        <v>393.35</v>
      </c>
      <c r="BN6" s="21">
        <f t="shared" si="7"/>
        <v>294.08999999999997</v>
      </c>
      <c r="BO6" s="21">
        <f t="shared" si="7"/>
        <v>338.47</v>
      </c>
      <c r="BP6" s="20" t="str">
        <f>IF(BP7="","",IF(BP7="-","【-】","【"&amp;SUBSTITUTE(TEXT(BP7,"#,##0.00"),"-","△")&amp;"】"))</f>
        <v>【349.83】</v>
      </c>
      <c r="BQ6" s="21">
        <f>IF(BQ7="",NA(),BQ7)</f>
        <v>78.459999999999994</v>
      </c>
      <c r="BR6" s="21">
        <f t="shared" ref="BR6:BZ6" si="8">IF(BR7="",NA(),BR7)</f>
        <v>81.900000000000006</v>
      </c>
      <c r="BS6" s="21">
        <f t="shared" si="8"/>
        <v>76.34</v>
      </c>
      <c r="BT6" s="21">
        <f t="shared" si="8"/>
        <v>72.91</v>
      </c>
      <c r="BU6" s="21">
        <f t="shared" si="8"/>
        <v>53.55</v>
      </c>
      <c r="BV6" s="21">
        <f t="shared" si="8"/>
        <v>53.23</v>
      </c>
      <c r="BW6" s="21">
        <f t="shared" si="8"/>
        <v>50.7</v>
      </c>
      <c r="BX6" s="21">
        <f t="shared" si="8"/>
        <v>48.13</v>
      </c>
      <c r="BY6" s="21">
        <f t="shared" si="8"/>
        <v>59.01</v>
      </c>
      <c r="BZ6" s="21">
        <f t="shared" si="8"/>
        <v>56.06</v>
      </c>
      <c r="CA6" s="20" t="str">
        <f>IF(CA7="","",IF(CA7="-","【-】","【"&amp;SUBSTITUTE(TEXT(CA7,"#,##0.00"),"-","△")&amp;"】"))</f>
        <v>【53.65】</v>
      </c>
      <c r="CB6" s="21">
        <f>IF(CB7="",NA(),CB7)</f>
        <v>275.8</v>
      </c>
      <c r="CC6" s="21">
        <f t="shared" ref="CC6:CK6" si="9">IF(CC7="",NA(),CC7)</f>
        <v>280.83999999999997</v>
      </c>
      <c r="CD6" s="21">
        <f t="shared" si="9"/>
        <v>296.64999999999998</v>
      </c>
      <c r="CE6" s="21">
        <f t="shared" si="9"/>
        <v>313.5</v>
      </c>
      <c r="CF6" s="21">
        <f t="shared" si="9"/>
        <v>392.56</v>
      </c>
      <c r="CG6" s="21">
        <f t="shared" si="9"/>
        <v>283.3</v>
      </c>
      <c r="CH6" s="21">
        <f t="shared" si="9"/>
        <v>289.81</v>
      </c>
      <c r="CI6" s="21">
        <f t="shared" si="9"/>
        <v>301.54000000000002</v>
      </c>
      <c r="CJ6" s="21">
        <f t="shared" si="9"/>
        <v>291.82</v>
      </c>
      <c r="CK6" s="21">
        <f t="shared" si="9"/>
        <v>304.36</v>
      </c>
      <c r="CL6" s="20" t="str">
        <f>IF(CL7="","",IF(CL7="-","【-】","【"&amp;SUBSTITUTE(TEXT(CL7,"#,##0.00"),"-","△")&amp;"】"))</f>
        <v>【307.86】</v>
      </c>
      <c r="CM6" s="21">
        <f>IF(CM7="",NA(),CM7)</f>
        <v>48.89</v>
      </c>
      <c r="CN6" s="21">
        <f t="shared" ref="CN6:CV6" si="10">IF(CN7="",NA(),CN7)</f>
        <v>48.89</v>
      </c>
      <c r="CO6" s="21">
        <f t="shared" si="10"/>
        <v>47.78</v>
      </c>
      <c r="CP6" s="21">
        <f t="shared" si="10"/>
        <v>47.78</v>
      </c>
      <c r="CQ6" s="21">
        <f t="shared" si="10"/>
        <v>46.67</v>
      </c>
      <c r="CR6" s="21">
        <f t="shared" si="10"/>
        <v>55.96</v>
      </c>
      <c r="CS6" s="21">
        <f t="shared" si="10"/>
        <v>56.45</v>
      </c>
      <c r="CT6" s="21">
        <f t="shared" si="10"/>
        <v>58.26</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302066</v>
      </c>
      <c r="D7" s="23">
        <v>47</v>
      </c>
      <c r="E7" s="23">
        <v>18</v>
      </c>
      <c r="F7" s="23">
        <v>0</v>
      </c>
      <c r="G7" s="23">
        <v>0</v>
      </c>
      <c r="H7" s="23" t="s">
        <v>97</v>
      </c>
      <c r="I7" s="23" t="s">
        <v>98</v>
      </c>
      <c r="J7" s="23" t="s">
        <v>99</v>
      </c>
      <c r="K7" s="23" t="s">
        <v>100</v>
      </c>
      <c r="L7" s="23" t="s">
        <v>101</v>
      </c>
      <c r="M7" s="23" t="s">
        <v>102</v>
      </c>
      <c r="N7" s="24" t="s">
        <v>103</v>
      </c>
      <c r="O7" s="24" t="s">
        <v>104</v>
      </c>
      <c r="P7" s="24">
        <v>0.3</v>
      </c>
      <c r="Q7" s="24">
        <v>100</v>
      </c>
      <c r="R7" s="24">
        <v>3850</v>
      </c>
      <c r="S7" s="24">
        <v>68448</v>
      </c>
      <c r="T7" s="24">
        <v>1026.9100000000001</v>
      </c>
      <c r="U7" s="24">
        <v>66.650000000000006</v>
      </c>
      <c r="V7" s="24">
        <v>206</v>
      </c>
      <c r="W7" s="24">
        <v>25.25</v>
      </c>
      <c r="X7" s="24">
        <v>8.16</v>
      </c>
      <c r="Y7" s="24">
        <v>100.71</v>
      </c>
      <c r="Z7" s="24">
        <v>99.63</v>
      </c>
      <c r="AA7" s="24">
        <v>99.76</v>
      </c>
      <c r="AB7" s="24">
        <v>96.17</v>
      </c>
      <c r="AC7" s="24">
        <v>76.19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421.25</v>
      </c>
      <c r="BL7" s="24">
        <v>398.42</v>
      </c>
      <c r="BM7" s="24">
        <v>393.35</v>
      </c>
      <c r="BN7" s="24">
        <v>294.08999999999997</v>
      </c>
      <c r="BO7" s="24">
        <v>338.47</v>
      </c>
      <c r="BP7" s="24">
        <v>349.83</v>
      </c>
      <c r="BQ7" s="24">
        <v>78.459999999999994</v>
      </c>
      <c r="BR7" s="24">
        <v>81.900000000000006</v>
      </c>
      <c r="BS7" s="24">
        <v>76.34</v>
      </c>
      <c r="BT7" s="24">
        <v>72.91</v>
      </c>
      <c r="BU7" s="24">
        <v>53.55</v>
      </c>
      <c r="BV7" s="24">
        <v>53.23</v>
      </c>
      <c r="BW7" s="24">
        <v>50.7</v>
      </c>
      <c r="BX7" s="24">
        <v>48.13</v>
      </c>
      <c r="BY7" s="24">
        <v>59.01</v>
      </c>
      <c r="BZ7" s="24">
        <v>56.06</v>
      </c>
      <c r="CA7" s="24">
        <v>53.65</v>
      </c>
      <c r="CB7" s="24">
        <v>275.8</v>
      </c>
      <c r="CC7" s="24">
        <v>280.83999999999997</v>
      </c>
      <c r="CD7" s="24">
        <v>296.64999999999998</v>
      </c>
      <c r="CE7" s="24">
        <v>313.5</v>
      </c>
      <c r="CF7" s="24">
        <v>392.56</v>
      </c>
      <c r="CG7" s="24">
        <v>283.3</v>
      </c>
      <c r="CH7" s="24">
        <v>289.81</v>
      </c>
      <c r="CI7" s="24">
        <v>301.54000000000002</v>
      </c>
      <c r="CJ7" s="24">
        <v>291.82</v>
      </c>
      <c r="CK7" s="24">
        <v>304.36</v>
      </c>
      <c r="CL7" s="24">
        <v>307.86</v>
      </c>
      <c r="CM7" s="24">
        <v>48.89</v>
      </c>
      <c r="CN7" s="24">
        <v>48.89</v>
      </c>
      <c r="CO7" s="24">
        <v>47.78</v>
      </c>
      <c r="CP7" s="24">
        <v>47.78</v>
      </c>
      <c r="CQ7" s="24">
        <v>46.67</v>
      </c>
      <c r="CR7" s="24">
        <v>55.96</v>
      </c>
      <c r="CS7" s="24">
        <v>56.45</v>
      </c>
      <c r="CT7" s="24">
        <v>58.26</v>
      </c>
      <c r="CU7" s="24">
        <v>88.45</v>
      </c>
      <c r="CV7" s="24">
        <v>54.08</v>
      </c>
      <c r="CW7" s="24">
        <v>54.61</v>
      </c>
      <c r="CX7" s="24">
        <v>100</v>
      </c>
      <c r="CY7" s="24">
        <v>100</v>
      </c>
      <c r="CZ7" s="24">
        <v>100</v>
      </c>
      <c r="DA7" s="24">
        <v>100</v>
      </c>
      <c r="DB7" s="24">
        <v>100</v>
      </c>
      <c r="DC7" s="24">
        <v>60.12</v>
      </c>
      <c r="DD7" s="24">
        <v>54.99</v>
      </c>
      <c r="DE7" s="24">
        <v>66.430000000000007</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2025-02-07T07:34:58Z</dcterms:modified>
</cp:coreProperties>
</file>