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MAIN-NAS\tanabelg\040800財政課\財政係\決算統計\平成28年\県からの通知等\03財政比較分析\２回目（その２）\県提出\"/>
    </mc:Choice>
  </mc:AlternateContent>
  <bookViews>
    <workbookView xWindow="240" yWindow="60" windowWidth="14940" windowHeight="7875" tabRatio="86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40" i="9" l="1"/>
  <c r="BG39" i="9"/>
  <c r="BG38" i="9"/>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AM40" i="9"/>
  <c r="U40" i="9"/>
  <c r="C40" i="9"/>
  <c r="CO39" i="9"/>
  <c r="AM39" i="9"/>
  <c r="U39" i="9"/>
  <c r="C39" i="9"/>
  <c r="CO38" i="9"/>
  <c r="AM38" i="9"/>
  <c r="AM37" i="9"/>
  <c r="CO36" i="9"/>
  <c r="CO37" i="9" s="1"/>
  <c r="AM36" i="9"/>
  <c r="CO35" i="9"/>
  <c r="BW35" i="9"/>
  <c r="BW36" i="9" s="1"/>
  <c r="BW37" i="9" s="1"/>
  <c r="BW38" i="9" s="1"/>
  <c r="BW39" i="9" s="1"/>
  <c r="BW40" i="9" s="1"/>
  <c r="BW41" i="9" s="1"/>
  <c r="BW42" i="9" s="1"/>
  <c r="BW43" i="9" s="1"/>
  <c r="AM35" i="9"/>
  <c r="CO34" i="9"/>
  <c r="BW34" i="9"/>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BE34" i="9" l="1"/>
  <c r="BE35" i="9" s="1"/>
  <c r="BE36" i="9" s="1"/>
  <c r="BE37" i="9" s="1"/>
  <c r="BE38" i="9" s="1"/>
  <c r="BE39" i="9" s="1"/>
  <c r="BE40" i="9" s="1"/>
  <c r="AM34" i="9"/>
</calcChain>
</file>

<file path=xl/sharedStrings.xml><?xml version="1.0" encoding="utf-8"?>
<sst xmlns="http://schemas.openxmlformats.org/spreadsheetml/2006/main" count="1128" uniqueCount="605">
  <si>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</si>
  <si>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</si>
  <si>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</si>
  <si>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</si>
  <si>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</si>
  <si>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</si>
  <si>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</si>
  <si>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</si>
  <si>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</si>
  <si>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</si>
  <si>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</si>
  <si>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</si>
  <si>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</si>
  <si>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</si>
  <si>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</si>
  <si>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</si>
  <si>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</si>
  <si>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</si>
  <si>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</si>
  <si>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</si>
  <si>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</si>
  <si>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</si>
  <si>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</si>
  <si>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</si>
  <si>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</si>
  <si>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</si>
  <si>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</si>
  <si>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</si>
  <si>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</si>
  <si>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</si>
  <si>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</si>
  <si>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</si>
  <si>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</si>
  <si>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</si>
  <si>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</si>
  <si>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</si>
  <si>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</si>
  <si>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</si>
  <si>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</si>
  <si>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</si>
  <si>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</si>
  <si>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</si>
  <si>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</si>
  <si>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</si>
  <si>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</si>
  <si>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</si>
  <si>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</si>
  <si>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</si>
  <si>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</si>
  <si>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</si>
  <si>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</si>
  <si>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</si>
  <si>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</si>
  <si>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</si>
  <si>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</si>
  <si>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</si>
  <si>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</si>
  <si>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</si>
  <si>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</si>
  <si>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</si>
  <si>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</si>
  <si>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</si>
  <si>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</si>
  <si>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</si>
  <si>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</si>
  <si>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</si>
  <si>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</si>
  <si>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</si>
  <si>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</si>
  <si>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</si>
  <si>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</si>
  <si>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</si>
  <si>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</si>
  <si>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</si>
  <si>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</si>
  <si>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</si>
  <si>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</si>
  <si>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</si>
  <si>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</si>
  <si>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</si>
  <si>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</si>
  <si>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</si>
  <si>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田辺市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</si>
  <si>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</si>
  <si>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</si>
  <si>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</si>
  <si>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</si>
  <si>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</si>
  <si>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</si>
  <si>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</si>
  <si>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</si>
  <si>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</si>
  <si>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</si>
  <si>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</si>
  <si>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</si>
  <si>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</si>
  <si>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</si>
  <si>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</si>
  <si>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</si>
  <si>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</si>
  <si>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</si>
  <si>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</si>
  <si>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</si>
  <si>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</si>
  <si>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</si>
  <si>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</si>
  <si>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</si>
  <si>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</si>
  <si>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</si>
  <si>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</si>
  <si>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</si>
  <si>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</si>
  <si>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</si>
  <si>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</si>
  <si>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</si>
  <si>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</si>
  <si>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</si>
  <si>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</si>
  <si>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</si>
  <si>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</si>
  <si>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</si>
  <si>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</si>
  <si>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</si>
  <si>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</si>
  <si>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</si>
  <si>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</si>
  <si>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</si>
  <si>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</si>
  <si>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</si>
  <si>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</si>
  <si>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</si>
  <si>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</si>
  <si>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</si>
  <si>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</si>
  <si>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</si>
  <si>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</si>
  <si>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</si>
  <si>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</si>
  <si>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</si>
  <si>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</si>
  <si>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</si>
  <si>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</si>
  <si>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</si>
  <si>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</si>
  <si>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</si>
  <si>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</si>
  <si>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</si>
  <si>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</si>
  <si>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</si>
  <si>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</si>
  <si>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</si>
  <si>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</si>
  <si>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</si>
  <si>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</si>
  <si>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</si>
  <si>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</si>
  <si>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</si>
  <si>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</si>
  <si>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</si>
  <si>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</si>
  <si>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</si>
  <si>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</si>
  <si>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</si>
  <si>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</si>
  <si>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</si>
  <si>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</si>
  <si>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</si>
  <si>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</si>
  <si>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</si>
  <si>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</si>
  <si>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</si>
  <si>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</si>
  <si>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</si>
  <si>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</si>
  <si>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</si>
  <si>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</si>
  <si>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</si>
  <si>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</si>
  <si>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</si>
  <si>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</si>
  <si>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</si>
  <si>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</si>
  <si>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</si>
  <si>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</si>
  <si>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</si>
  <si>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</si>
  <si>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</si>
  <si>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</si>
  <si>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</si>
  <si>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</si>
  <si>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</si>
  <si>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</si>
  <si>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</si>
  <si>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</si>
  <si>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</si>
  <si>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和歌山県田辺市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</si>
  <si>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</si>
  <si>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</si>
  <si>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</si>
  <si>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</si>
  <si>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</si>
  <si>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</si>
  <si>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</si>
  <si>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</si>
  <si>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</si>
  <si>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</si>
  <si>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</si>
  <si>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</si>
  <si>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</si>
  <si>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</si>
  <si>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</si>
  <si>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</si>
  <si>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</si>
  <si>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</si>
  <si>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</si>
  <si>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</si>
  <si>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</si>
  <si>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</si>
  <si>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</si>
  <si>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</si>
  <si>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</si>
  <si>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</si>
  <si>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</si>
  <si>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</si>
  <si>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</si>
  <si>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</si>
  <si>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</si>
  <si>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</si>
  <si>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</si>
  <si>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</si>
  <si>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</si>
  <si>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</si>
  <si>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</si>
  <si>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</si>
  <si>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</si>
  <si>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</si>
  <si>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</si>
  <si>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</si>
  <si>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</si>
  <si>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</si>
  <si>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</si>
  <si>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</si>
  <si>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</si>
  <si>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</si>
  <si>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</si>
  <si>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</si>
  <si>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</si>
  <si>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</si>
  <si>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</si>
  <si>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</si>
  <si>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</si>
  <si>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</si>
  <si>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</si>
  <si>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</si>
  <si>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</si>
  <si>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</si>
  <si>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</si>
  <si>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</si>
  <si>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</si>
  <si>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</si>
  <si>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</si>
  <si>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</si>
  <si>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</si>
  <si>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</si>
  <si>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</si>
  <si>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</si>
  <si>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</si>
  <si>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</si>
  <si>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</si>
  <si>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</si>
  <si>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</si>
  <si>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</si>
  <si>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</si>
  <si>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</si>
  <si>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</si>
  <si>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</si>
  <si>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</si>
  <si>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</si>
  <si>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</si>
  <si>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</si>
  <si>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</si>
  <si>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</si>
  <si>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</si>
  <si>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</si>
  <si>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</si>
  <si>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</si>
  <si>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</si>
  <si>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</si>
  <si>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</si>
  <si>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</si>
  <si>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</si>
  <si>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</si>
  <si>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</si>
  <si>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</si>
  <si>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</si>
  <si>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</si>
  <si>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</si>
  <si>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</si>
  <si>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</si>
  <si>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</si>
  <si>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</si>
  <si>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</si>
  <si>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</si>
  <si>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</si>
  <si>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</si>
  <si>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</si>
  <si>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</si>
  <si>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</si>
  <si>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</si>
  <si>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</si>
  <si>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</si>
  <si>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</si>
  <si>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</si>
  <si>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</si>
  <si>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</si>
  <si>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</si>
  <si>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</si>
  <si>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</si>
  <si>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</si>
  <si>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</si>
  <si>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</si>
  <si>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</si>
  <si>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</si>
  <si>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</si>
  <si>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</si>
  <si>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</si>
  <si>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</si>
  <si>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</si>
  <si>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</si>
  <si>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</si>
  <si>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</si>
  <si>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</si>
  <si>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</si>
  <si>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</si>
  <si>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</si>
  <si>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</si>
  <si>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</si>
  <si>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</si>
  <si>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</si>
  <si>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</si>
  <si>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</si>
  <si>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</si>
  <si>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</si>
  <si>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</si>
  <si>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</si>
  <si>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和歌山県田辺市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</si>
  <si>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</si>
  <si>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</si>
  <si>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</si>
  <si>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</si>
  <si>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</si>
  <si>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</si>
  <si>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</si>
  <si>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</si>
  <si>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</si>
  <si>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</si>
  <si>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</si>
  <si>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</si>
  <si>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</si>
  <si>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</si>
  <si>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</si>
  <si>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</si>
  <si>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</si>
  <si>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</si>
  <si>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</si>
  <si>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</si>
  <si>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同和対策住宅資金等貸付事業特別会計</t>
    <phoneticPr fontId="5"/>
  </si>
  <si>
    <t>診療所事業特別会計</t>
    <phoneticPr fontId="5"/>
  </si>
  <si>
    <t>木材加工事業特別会計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</si>
  <si>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</si>
  <si>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</si>
  <si>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</si>
  <si>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</si>
  <si>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</si>
  <si>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</si>
  <si>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</si>
  <si>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</si>
  <si>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</si>
  <si>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</si>
  <si>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</si>
  <si>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</si>
  <si>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</si>
  <si>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</si>
  <si>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</si>
  <si>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</si>
  <si>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</si>
  <si>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</si>
  <si>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</si>
  <si>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</si>
  <si>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</si>
  <si>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</si>
  <si>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</si>
  <si>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</si>
  <si>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</si>
  <si>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林業集落排水事業特別会計</t>
    <phoneticPr fontId="5"/>
  </si>
  <si>
    <t>漁業集落排水事業特別会計</t>
    <phoneticPr fontId="5"/>
  </si>
  <si>
    <t>特定環境保全公共下水道事業特別会計</t>
    <phoneticPr fontId="5"/>
  </si>
  <si>
    <t>戸別排水処理事業特別会計</t>
    <phoneticPr fontId="5"/>
  </si>
  <si>
    <t>分譲宅地造成事業特別会計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</si>
  <si>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</si>
  <si>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</si>
  <si>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</si>
  <si>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</si>
  <si>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</si>
  <si>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</si>
  <si>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</si>
  <si>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</si>
  <si>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</si>
  <si>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</si>
  <si>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</si>
  <si>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</si>
  <si>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</si>
  <si>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</si>
  <si>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</si>
  <si>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</si>
  <si>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</si>
  <si>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</si>
  <si>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</si>
  <si>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</si>
  <si>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</si>
  <si>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</si>
  <si>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</si>
  <si>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</si>
  <si>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</si>
  <si>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</si>
  <si>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</si>
  <si>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</si>
  <si>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</si>
  <si>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</si>
  <si>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</si>
  <si>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</si>
  <si>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</si>
  <si>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</si>
  <si>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</si>
  <si>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</si>
  <si>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</si>
  <si>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</si>
  <si>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</si>
  <si>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</si>
  <si>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</si>
  <si>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</si>
  <si>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</si>
  <si>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</si>
  <si>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</si>
  <si>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</si>
  <si>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</si>
  <si>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</si>
  <si>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</si>
  <si>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</si>
  <si>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</si>
  <si>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</si>
  <si>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</si>
  <si>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</si>
  <si>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</si>
  <si>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</si>
  <si>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</si>
  <si>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</si>
  <si>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</si>
  <si>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</si>
  <si>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</si>
  <si>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</si>
  <si>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</si>
  <si>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</si>
  <si>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</si>
  <si>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</si>
  <si>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</si>
  <si>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</si>
  <si>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</si>
  <si>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</si>
  <si>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</si>
  <si>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</si>
  <si>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</si>
  <si>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</si>
  <si>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</si>
  <si>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</si>
  <si>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</si>
  <si>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</si>
  <si>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</si>
  <si>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</si>
  <si>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</si>
  <si>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</si>
  <si>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</si>
  <si>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</si>
  <si>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</si>
  <si>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</si>
  <si>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</si>
  <si>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</si>
  <si>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</si>
  <si>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</si>
  <si>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</si>
  <si>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</si>
  <si>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</si>
  <si>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</si>
  <si>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</si>
  <si>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</si>
  <si>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</si>
  <si>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</si>
  <si>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</si>
  <si>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</si>
  <si>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</si>
  <si>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</si>
  <si>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</si>
  <si>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</si>
  <si>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</si>
  <si>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</si>
  <si>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</si>
  <si>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</si>
  <si>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</si>
  <si>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</si>
  <si>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</si>
  <si>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</si>
  <si>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</si>
  <si>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</si>
  <si>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</si>
  <si>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</si>
  <si>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</si>
  <si>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</si>
  <si>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</si>
  <si>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</si>
  <si>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</si>
  <si>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</si>
  <si>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</si>
  <si>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</si>
  <si>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</si>
  <si>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</si>
  <si>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</si>
  <si>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</si>
  <si>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</si>
  <si>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</si>
  <si>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</si>
  <si>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</si>
  <si>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</si>
  <si>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</si>
  <si>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</si>
  <si>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</si>
  <si>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</si>
  <si>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</si>
  <si>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</si>
  <si>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</si>
  <si>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</si>
  <si>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</si>
  <si>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</si>
  <si>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</si>
  <si>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2.69</t>
  </si>
  <si>
    <t>同和対策住宅資金等貸付事業特別会計</t>
  </si>
  <si>
    <t>▲ 2.07</t>
  </si>
  <si>
    <t>▲ 2.08</t>
  </si>
  <si>
    <t>▲ 2.11</t>
  </si>
  <si>
    <t>駐車場事業特別会計</t>
  </si>
  <si>
    <t>▲ 1.55</t>
  </si>
  <si>
    <t>▲ 1.57</t>
  </si>
  <si>
    <t>▲ 1.53</t>
  </si>
  <si>
    <t>▲ 1.47</t>
  </si>
  <si>
    <t>▲ 1.43</t>
  </si>
  <si>
    <t>木材加工事業特別会計</t>
  </si>
  <si>
    <t>▲ 0.17</t>
  </si>
  <si>
    <t>▲ 0.16</t>
  </si>
  <si>
    <t>▲ 0.19</t>
  </si>
  <si>
    <t>▲ 0.22</t>
  </si>
  <si>
    <t>▲ 0.08</t>
  </si>
  <si>
    <t>水道事業会計</t>
  </si>
  <si>
    <t>一般会計</t>
  </si>
  <si>
    <t>分譲宅地造成事業特別会計</t>
  </si>
  <si>
    <t>介護保険特別会計</t>
  </si>
  <si>
    <t>国民健康保険事業特別会計（事業勘定）</t>
  </si>
  <si>
    <t>その他会計（赤字）</t>
  </si>
  <si>
    <t>その他会計（黒字）</t>
  </si>
  <si>
    <t>-</t>
    <phoneticPr fontId="2"/>
  </si>
  <si>
    <t>公立紀南病院組合</t>
  </si>
  <si>
    <t>紀南地方老人福祉施設組合（普通会計）</t>
  </si>
  <si>
    <t>紀南地方老人福祉施設組合（公営企業会計）</t>
  </si>
  <si>
    <t>和歌山県市町村総合事務組合</t>
  </si>
  <si>
    <t>和歌山地方税回収機構</t>
  </si>
  <si>
    <t>田辺周辺広域市町村圏組合</t>
  </si>
  <si>
    <t>紀南地方児童福祉施設組合</t>
  </si>
  <si>
    <t>紀南学園事務組合</t>
  </si>
  <si>
    <t>和歌山県後期高齢者医療広域連合（普通会計）</t>
  </si>
  <si>
    <t>和歌山県後期高齢者医療広域連合（特別会計）</t>
  </si>
  <si>
    <t>上大中清掃施設組合</t>
  </si>
  <si>
    <t>田辺市周辺衛生施設組合</t>
  </si>
  <si>
    <t>富田川衛生施設組合</t>
  </si>
  <si>
    <t>紀南環境衛生施設事務組合</t>
  </si>
  <si>
    <t>富田川治水組合</t>
  </si>
  <si>
    <t>紀南環境広域施設組合</t>
    <rPh sb="0" eb="2">
      <t>キナン</t>
    </rPh>
    <rPh sb="2" eb="4">
      <t>カンキョウ</t>
    </rPh>
    <rPh sb="4" eb="6">
      <t>コウイキ</t>
    </rPh>
    <rPh sb="6" eb="8">
      <t>シセツ</t>
    </rPh>
    <rPh sb="8" eb="10">
      <t>クミアイ</t>
    </rPh>
    <phoneticPr fontId="2"/>
  </si>
  <si>
    <t>法適用企業</t>
    <rPh sb="0" eb="1">
      <t>ホウ</t>
    </rPh>
    <rPh sb="1" eb="3">
      <t>テキヨウ</t>
    </rPh>
    <rPh sb="3" eb="5">
      <t>キギョウ</t>
    </rPh>
    <phoneticPr fontId="2"/>
  </si>
  <si>
    <t>田辺市土地開発公社</t>
    <rPh sb="0" eb="3">
      <t>タナベシ</t>
    </rPh>
    <rPh sb="3" eb="5">
      <t>トチ</t>
    </rPh>
    <rPh sb="5" eb="7">
      <t>カイハツ</t>
    </rPh>
    <rPh sb="7" eb="9">
      <t>コウシャ</t>
    </rPh>
    <phoneticPr fontId="2"/>
  </si>
  <si>
    <t>南紀みらい（株）</t>
    <rPh sb="0" eb="2">
      <t>ナンキ</t>
    </rPh>
    <rPh sb="6" eb="7">
      <t>カブ</t>
    </rPh>
    <phoneticPr fontId="2"/>
  </si>
  <si>
    <t>（一財）龍神村開発公社</t>
    <rPh sb="1" eb="2">
      <t>イチ</t>
    </rPh>
    <rPh sb="2" eb="3">
      <t>ザイ</t>
    </rPh>
    <rPh sb="4" eb="6">
      <t>リュウジン</t>
    </rPh>
    <rPh sb="6" eb="7">
      <t>ムラ</t>
    </rPh>
    <rPh sb="7" eb="9">
      <t>カイハツ</t>
    </rPh>
    <rPh sb="9" eb="11">
      <t>コウシャ</t>
    </rPh>
    <phoneticPr fontId="2"/>
  </si>
  <si>
    <t>（有）龍神温泉元湯</t>
    <rPh sb="1" eb="2">
      <t>ユウ</t>
    </rPh>
    <rPh sb="3" eb="5">
      <t>リュウジン</t>
    </rPh>
    <rPh sb="5" eb="7">
      <t>オンセン</t>
    </rPh>
    <rPh sb="7" eb="8">
      <t>モト</t>
    </rPh>
    <rPh sb="8" eb="9">
      <t>ユ</t>
    </rPh>
    <phoneticPr fontId="2"/>
  </si>
  <si>
    <t>（一財）田辺市熊野ツーリズムビューロー</t>
    <rPh sb="1" eb="2">
      <t>イチ</t>
    </rPh>
    <rPh sb="2" eb="3">
      <t>ザイ</t>
    </rPh>
    <rPh sb="4" eb="7">
      <t>タナベシ</t>
    </rPh>
    <rPh sb="7" eb="9">
      <t>クマノ</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</si>
  <si>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</si>
  <si>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</si>
  <si>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</si>
  <si>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</si>
  <si>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</si>
  <si>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定期償還に伴う地方債の減少や充当可能基金の増加（庁舎整備基金など）により、将来負担比率は低下しているが、有形固定資産減価償却率は上昇傾向となっている。今後は老朽化した施設の集約化や除却、更新等について検討を行う必要があ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</si>
  <si>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</si>
  <si>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</si>
  <si>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</si>
  <si>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</si>
  <si>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</si>
  <si>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</si>
  <si>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率で推移してきたが、組合等が起こした地方債の元利償還金に対する負担金等の減少や元利償還金の定期償還額の減少などから低下傾向となっており、将来負担比率についても、一部事務組合の地方債現在高の減少や充当可能基金の増加等から低下傾向となっている。今後においても、地方債の発行については、交付税措置のある有利な起債を活用するなど、公債費の適正化に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</si>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</sst>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61966</c:v>
                </c:pt>
                <c:pt idx="1">
                  <c:v>108647</c:v>
                </c:pt>
                <c:pt idx="2">
                  <c:v>126822</c:v>
                </c:pt>
                <c:pt idx="3">
                  <c:v>88913</c:v>
                </c:pt>
                <c:pt idx="4">
                  <c:v>64033</c:v>
                </c:pt>
              </c:numCache>
            </c:numRef>
          </c:val>
          <c:smooth val="0"/>
        </c:ser>
        <c:dLbls>
          <c:showLegendKey val="0"/>
          <c:showVal val="0"/>
          <c:showCatName val="0"/>
          <c:showSerName val="0"/>
          <c:showPercent val="0"/>
          <c:showBubbleSize val="0"/>
        </c:dLbls>
        <c:marker val="1"/>
        <c:smooth val="0"/>
        <c:axId val="537187248"/>
        <c:axId val="537186856"/>
      </c:lineChart>
      <c:catAx>
        <c:axId val="537187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7186856"/>
        <c:crosses val="autoZero"/>
        <c:auto val="1"/>
        <c:lblAlgn val="ctr"/>
        <c:lblOffset val="100"/>
        <c:tickLblSkip val="1"/>
        <c:tickMarkSkip val="1"/>
        <c:noMultiLvlLbl val="0"/>
      </c:catAx>
      <c:valAx>
        <c:axId val="5371868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7187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4.03</c:v>
                </c:pt>
                <c:pt idx="1">
                  <c:v>4.37</c:v>
                </c:pt>
                <c:pt idx="2">
                  <c:v>3.99</c:v>
                </c:pt>
                <c:pt idx="3">
                  <c:v>5.1100000000000003</c:v>
                </c:pt>
                <c:pt idx="4">
                  <c:v>6.41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13.84</c:v>
                </c:pt>
                <c:pt idx="1">
                  <c:v>13.78</c:v>
                </c:pt>
                <c:pt idx="2">
                  <c:v>18.53</c:v>
                </c:pt>
                <c:pt idx="3">
                  <c:v>14.54</c:v>
                </c:pt>
                <c:pt idx="4">
                  <c:v>14.81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37185288"/>
        <c:axId val="537184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2.59</c:v>
                </c:pt>
                <c:pt idx="1">
                  <c:v>0.41</c:v>
                </c:pt>
                <c:pt idx="2">
                  <c:v>4.26</c:v>
                </c:pt>
                <c:pt idx="3">
                  <c:v>-2.69</c:v>
                </c:pt>
                <c:pt idx="4">
                  <c:v>1.21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37185288"/>
        <c:axId val="537184896"/>
      </c:lineChart>
      <c:catAx>
        <c:axId val="537185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7184896"/>
        <c:crosses val="autoZero"/>
        <c:auto val="1"/>
        <c:lblAlgn val="ctr"/>
        <c:lblOffset val="100"/>
        <c:tickLblSkip val="1"/>
        <c:tickMarkSkip val="1"/>
        <c:noMultiLvlLbl val="0"/>
      </c:catAx>
      <c:valAx>
        <c:axId val="537184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185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0.05</c:v>
                </c:pt>
                <c:pt idx="4">
                  <c:v>#N/A</c:v>
                </c:pt>
                <c:pt idx="5">
                  <c:v>0.06</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国民健康保険事業特別会計（事業勘定）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0.61</c:v>
                </c:pt>
                <c:pt idx="2">
                  <c:v>#N/A</c:v>
                </c:pt>
                <c:pt idx="3">
                  <c:v>0.13</c:v>
                </c:pt>
                <c:pt idx="4">
                  <c:v>#N/A</c:v>
                </c:pt>
                <c:pt idx="5">
                  <c:v>0.26</c:v>
                </c:pt>
                <c:pt idx="6">
                  <c:v>#N/A</c:v>
                </c:pt>
                <c:pt idx="7">
                  <c:v>0.15</c:v>
                </c:pt>
                <c:pt idx="8">
                  <c:v>#N/A</c:v>
                </c:pt>
                <c:pt idx="9">
                  <c:v>0.21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0.32</c:v>
                </c:pt>
                <c:pt idx="2">
                  <c:v>#N/A</c:v>
                </c:pt>
                <c:pt idx="3">
                  <c:v>0.28999999999999998</c:v>
                </c:pt>
                <c:pt idx="4">
                  <c:v>#N/A</c:v>
                </c:pt>
                <c:pt idx="5">
                  <c:v>0.36</c:v>
                </c:pt>
                <c:pt idx="6">
                  <c:v>#N/A</c:v>
                </c:pt>
                <c:pt idx="7">
                  <c:v>0.32</c:v>
                </c:pt>
                <c:pt idx="8">
                  <c:v>#N/A</c:v>
                </c:pt>
                <c:pt idx="9">
                  <c:v>0.37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分譲宅地造成事業特別会計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0.64</c:v>
                </c:pt>
                <c:pt idx="2">
                  <c:v>#N/A</c:v>
                </c:pt>
                <c:pt idx="3">
                  <c:v>0.63</c:v>
                </c:pt>
                <c:pt idx="4">
                  <c:v>#N/A</c:v>
                </c:pt>
                <c:pt idx="5">
                  <c:v>0.63</c:v>
                </c:pt>
                <c:pt idx="6">
                  <c:v>#N/A</c:v>
                </c:pt>
                <c:pt idx="7">
                  <c:v>0.63</c:v>
                </c:pt>
                <c:pt idx="8">
                  <c:v>#N/A</c:v>
                </c:pt>
                <c:pt idx="9">
                  <c:v>0.64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6.28</c:v>
                </c:pt>
                <c:pt idx="2">
                  <c:v>#N/A</c:v>
                </c:pt>
                <c:pt idx="3">
                  <c:v>6.62</c:v>
                </c:pt>
                <c:pt idx="4">
                  <c:v>#N/A</c:v>
                </c:pt>
                <c:pt idx="5">
                  <c:v>6.27</c:v>
                </c:pt>
                <c:pt idx="6">
                  <c:v>#N/A</c:v>
                </c:pt>
                <c:pt idx="7">
                  <c:v>7.41</c:v>
                </c:pt>
                <c:pt idx="8">
                  <c:v>#N/A</c:v>
                </c:pt>
                <c:pt idx="9">
                  <c:v>8.56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5.22</c:v>
                </c:pt>
                <c:pt idx="2">
                  <c:v>#N/A</c:v>
                </c:pt>
                <c:pt idx="3">
                  <c:v>6.24</c:v>
                </c:pt>
                <c:pt idx="4">
                  <c:v>#N/A</c:v>
                </c:pt>
                <c:pt idx="5">
                  <c:v>7.15</c:v>
                </c:pt>
                <c:pt idx="6">
                  <c:v>#N/A</c:v>
                </c:pt>
                <c:pt idx="7">
                  <c:v>8.27</c:v>
                </c:pt>
                <c:pt idx="8">
                  <c:v>#N/A</c:v>
                </c:pt>
                <c:pt idx="9">
                  <c:v>9.91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木材加工事業特別会計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0.17</c:v>
                </c:pt>
                <c:pt idx="1">
                  <c:v>#N/A</c:v>
                </c:pt>
                <c:pt idx="2">
                  <c:v>0.16</c:v>
                </c:pt>
                <c:pt idx="3">
                  <c:v>#N/A</c:v>
                </c:pt>
                <c:pt idx="4">
                  <c:v>0.19</c:v>
                </c:pt>
                <c:pt idx="5">
                  <c:v>#N/A</c:v>
                </c:pt>
                <c:pt idx="6">
                  <c:v>0.22</c:v>
                </c:pt>
                <c:pt idx="7">
                  <c:v>#N/A</c:v>
                </c:pt>
                <c:pt idx="8">
                  <c:v>0.08</c:v>
                </c:pt>
                <c:pt idx="9">
                  <c:v>#N/A</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1.55</c:v>
                </c:pt>
                <c:pt idx="1">
                  <c:v>#N/A</c:v>
                </c:pt>
                <c:pt idx="2">
                  <c:v>1.57</c:v>
                </c:pt>
                <c:pt idx="3">
                  <c:v>#N/A</c:v>
                </c:pt>
                <c:pt idx="4">
                  <c:v>1.53</c:v>
                </c:pt>
                <c:pt idx="5">
                  <c:v>#N/A</c:v>
                </c:pt>
                <c:pt idx="6">
                  <c:v>1.47</c:v>
                </c:pt>
                <c:pt idx="7">
                  <c:v>#N/A</c:v>
                </c:pt>
                <c:pt idx="8">
                  <c:v>1.43</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同和対策住宅資金等貸付事業特別会計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2.0699999999999998</c:v>
                </c:pt>
                <c:pt idx="1">
                  <c:v>#N/A</c:v>
                </c:pt>
                <c:pt idx="2">
                  <c:v>2.08</c:v>
                </c:pt>
                <c:pt idx="3">
                  <c:v>#N/A</c:v>
                </c:pt>
                <c:pt idx="4">
                  <c:v>2.11</c:v>
                </c:pt>
                <c:pt idx="5">
                  <c:v>#N/A</c:v>
                </c:pt>
                <c:pt idx="6">
                  <c:v>2.0699999999999998</c:v>
                </c:pt>
                <c:pt idx="7">
                  <c:v>#N/A</c:v>
                </c:pt>
                <c:pt idx="8">
                  <c:v>2.0699999999999998</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37184112"/>
        <c:axId val="537183720"/>
      </c:barChart>
      <c:catAx>
        <c:axId val="53718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7183720"/>
        <c:crosses val="autoZero"/>
        <c:auto val="1"/>
        <c:lblAlgn val="ctr"/>
        <c:lblOffset val="100"/>
        <c:tickLblSkip val="1"/>
        <c:tickMarkSkip val="1"/>
        <c:noMultiLvlLbl val="0"/>
      </c:catAx>
      <c:valAx>
        <c:axId val="537183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184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4609</c:v>
                </c:pt>
                <c:pt idx="5">
                  <c:v>4633</c:v>
                </c:pt>
                <c:pt idx="8">
                  <c:v>4803</c:v>
                </c:pt>
                <c:pt idx="11">
                  <c:v>4890</c:v>
                </c:pt>
                <c:pt idx="14">
                  <c:v>4864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120</c:v>
                </c:pt>
                <c:pt idx="3">
                  <c:v>18</c:v>
                </c:pt>
                <c:pt idx="6">
                  <c:v>16</c:v>
                </c:pt>
                <c:pt idx="9">
                  <c:v>8</c:v>
                </c:pt>
                <c:pt idx="12">
                  <c:v>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424</c:v>
                </c:pt>
                <c:pt idx="3">
                  <c:v>427</c:v>
                </c:pt>
                <c:pt idx="6">
                  <c:v>303</c:v>
                </c:pt>
                <c:pt idx="9">
                  <c:v>292</c:v>
                </c:pt>
                <c:pt idx="12">
                  <c:v>322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552</c:v>
                </c:pt>
                <c:pt idx="3">
                  <c:v>576</c:v>
                </c:pt>
                <c:pt idx="6">
                  <c:v>573</c:v>
                </c:pt>
                <c:pt idx="9">
                  <c:v>567</c:v>
                </c:pt>
                <c:pt idx="12">
                  <c:v>535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5909</c:v>
                </c:pt>
                <c:pt idx="3">
                  <c:v>5789</c:v>
                </c:pt>
                <c:pt idx="6">
                  <c:v>5726</c:v>
                </c:pt>
                <c:pt idx="9">
                  <c:v>5576</c:v>
                </c:pt>
                <c:pt idx="12">
                  <c:v>5522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37182936"/>
        <c:axId val="537182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2396</c:v>
                </c:pt>
                <c:pt idx="2">
                  <c:v>#N/A</c:v>
                </c:pt>
                <c:pt idx="3">
                  <c:v>#N/A</c:v>
                </c:pt>
                <c:pt idx="4">
                  <c:v>2177</c:v>
                </c:pt>
                <c:pt idx="5">
                  <c:v>#N/A</c:v>
                </c:pt>
                <c:pt idx="6">
                  <c:v>#N/A</c:v>
                </c:pt>
                <c:pt idx="7">
                  <c:v>1815</c:v>
                </c:pt>
                <c:pt idx="8">
                  <c:v>#N/A</c:v>
                </c:pt>
                <c:pt idx="9">
                  <c:v>#N/A</c:v>
                </c:pt>
                <c:pt idx="10">
                  <c:v>1553</c:v>
                </c:pt>
                <c:pt idx="11">
                  <c:v>#N/A</c:v>
                </c:pt>
                <c:pt idx="12">
                  <c:v>#N/A</c:v>
                </c:pt>
                <c:pt idx="13">
                  <c:v>1523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37182936"/>
        <c:axId val="537182544"/>
      </c:lineChart>
      <c:catAx>
        <c:axId val="537182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7182544"/>
        <c:crosses val="autoZero"/>
        <c:auto val="1"/>
        <c:lblAlgn val="ctr"/>
        <c:lblOffset val="100"/>
        <c:tickLblSkip val="1"/>
        <c:tickMarkSkip val="1"/>
        <c:noMultiLvlLbl val="0"/>
      </c:catAx>
      <c:valAx>
        <c:axId val="53718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182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42532</c:v>
                </c:pt>
                <c:pt idx="5">
                  <c:v>42647</c:v>
                </c:pt>
                <c:pt idx="8">
                  <c:v>43113</c:v>
                </c:pt>
                <c:pt idx="11">
                  <c:v>43647</c:v>
                </c:pt>
                <c:pt idx="14">
                  <c:v>43133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2254</c:v>
                </c:pt>
                <c:pt idx="5">
                  <c:v>1860</c:v>
                </c:pt>
                <c:pt idx="8">
                  <c:v>1732</c:v>
                </c:pt>
                <c:pt idx="11">
                  <c:v>1795</c:v>
                </c:pt>
                <c:pt idx="14">
                  <c:v>1724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14263</c:v>
                </c:pt>
                <c:pt idx="5">
                  <c:v>16663</c:v>
                </c:pt>
                <c:pt idx="8">
                  <c:v>18696</c:v>
                </c:pt>
                <c:pt idx="11">
                  <c:v>19234</c:v>
                </c:pt>
                <c:pt idx="14">
                  <c:v>20197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243</c:v>
                </c:pt>
                <c:pt idx="3">
                  <c:v>243</c:v>
                </c:pt>
                <c:pt idx="6">
                  <c:v>229</c:v>
                </c:pt>
                <c:pt idx="9">
                  <c:v>235</c:v>
                </c:pt>
                <c:pt idx="12">
                  <c:v>245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8483</c:v>
                </c:pt>
                <c:pt idx="3">
                  <c:v>8099</c:v>
                </c:pt>
                <c:pt idx="6">
                  <c:v>7411</c:v>
                </c:pt>
                <c:pt idx="9">
                  <c:v>6743</c:v>
                </c:pt>
                <c:pt idx="12">
                  <c:v>6622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3190</c:v>
                </c:pt>
                <c:pt idx="3">
                  <c:v>3492</c:v>
                </c:pt>
                <c:pt idx="6">
                  <c:v>3338</c:v>
                </c:pt>
                <c:pt idx="9">
                  <c:v>3179</c:v>
                </c:pt>
                <c:pt idx="12">
                  <c:v>2727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6180</c:v>
                </c:pt>
                <c:pt idx="3">
                  <c:v>6042</c:v>
                </c:pt>
                <c:pt idx="6">
                  <c:v>5697</c:v>
                </c:pt>
                <c:pt idx="9">
                  <c:v>5727</c:v>
                </c:pt>
                <c:pt idx="12">
                  <c:v>5645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c:v>
                </c:pt>
                <c:pt idx="3">
                  <c:v>5</c:v>
                </c:pt>
                <c:pt idx="6">
                  <c:v>0</c:v>
                </c:pt>
                <c:pt idx="9">
                  <c:v>0</c:v>
                </c:pt>
                <c:pt idx="12">
                  <c:v>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51139</c:v>
                </c:pt>
                <c:pt idx="3">
                  <c:v>51316</c:v>
                </c:pt>
                <c:pt idx="6">
                  <c:v>51999</c:v>
                </c:pt>
                <c:pt idx="9">
                  <c:v>52811</c:v>
                </c:pt>
                <c:pt idx="12">
                  <c:v>51767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37182152"/>
        <c:axId val="537181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10195</c:v>
                </c:pt>
                <c:pt idx="2">
                  <c:v>#N/A</c:v>
                </c:pt>
                <c:pt idx="3">
                  <c:v>#N/A</c:v>
                </c:pt>
                <c:pt idx="4">
                  <c:v>8026</c:v>
                </c:pt>
                <c:pt idx="5">
                  <c:v>#N/A</c:v>
                </c:pt>
                <c:pt idx="6">
                  <c:v>#N/A</c:v>
                </c:pt>
                <c:pt idx="7">
                  <c:v>5133</c:v>
                </c:pt>
                <c:pt idx="8">
                  <c:v>#N/A</c:v>
                </c:pt>
                <c:pt idx="9">
                  <c:v>#N/A</c:v>
                </c:pt>
                <c:pt idx="10">
                  <c:v>4018</c:v>
                </c:pt>
                <c:pt idx="11">
                  <c:v>#N/A</c:v>
                </c:pt>
                <c:pt idx="12">
                  <c:v>#N/A</c:v>
                </c:pt>
                <c:pt idx="13">
                  <c:v>1952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37182152"/>
        <c:axId val="537181368"/>
      </c:lineChart>
      <c:catAx>
        <c:axId val="537182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7181368"/>
        <c:crosses val="autoZero"/>
        <c:auto val="1"/>
        <c:lblAlgn val="ctr"/>
        <c:lblOffset val="100"/>
        <c:tickLblSkip val="1"/>
        <c:tickMarkSkip val="1"/>
        <c:noMultiLvlLbl val="0"/>
      </c:catAx>
      <c:valAx>
        <c:axId val="537181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182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{26CE0E43-62FA-4C38-AA20-CCE2BE33D9EC}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{8BAAB577-4485-4A6D-9A2F-A0563D756F3B}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{94103023-0D28-4054-8B0E-A3968DFF064F}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{19D556F2-80C8-47C6-BC69-E69FAC91A42A}</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{5DA98980-AB3F-42F4-819B-D5D5BB2023C3}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55.6</c:v>
                </c:pt>
                <c:pt idx="4">
                  <c:v>56.7</c:v>
                </c:pt>
              </c:numCache>
            </c:numRef>
          </c:xVal>
          <c:yVal>
            <c:numRef>
              <c:f>公会計指標分析・財政指標組合せ分析表!$K$51:$O$51</c:f>
              <c:numCache>
                <c:formatCode>#,##0.0;"▲ "#,##0.0</c:formatCode>
                <c:ptCount val="5"/>
                <c:pt idx="3">
                  <c:v>20.100000000000001</c:v>
                </c:pt>
                <c:pt idx="4">
                  <c:v>9.9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{8E84E43A-D451-41E6-A9AC-EB1360612E64}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{D3E36CB7-BD64-401D-B73E-39E526637AF4}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{46ECF3AD-AFE4-4578-99BA-B653CCDA7675}</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{C53933C8-DDD7-46E8-BD83-ABA88A92F685}</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{5756D276-26DA-4839-BD3E-B1CA4B385F38}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pt idx="4">
                  <c:v>56.7</c:v>
                </c:pt>
              </c:numCache>
            </c:numRef>
          </c:xVal>
          <c:yVal>
            <c:numRef>
              <c:f>公会計指標分析・財政指標組合せ分析表!$K$55:$O$55</c:f>
              <c:numCache>
                <c:formatCode>#,##0.0;"▲ "#,##0.0</c:formatCode>
                <c:ptCount val="5"/>
                <c:pt idx="3">
                  <c:v>39</c:v>
                </c:pt>
                <c:pt idx="4">
                  <c:v>32.5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37175488"/>
        <c:axId val="537175096"/>
      </c:scatterChart>
      <c:valAx>
        <c:axId val="537175488"/>
        <c:scaling>
          <c:orientation val="minMax"/>
          <c:max val="56.9"/>
          <c:min val="5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7175096"/>
        <c:crosses val="autoZero"/>
        <c:crossBetween val="midCat"/>
      </c:valAx>
      <c:valAx>
        <c:axId val="537175096"/>
        <c:scaling>
          <c:orientation val="minMax"/>
          <c:max val="4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7175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{0C243B09-578A-4AF1-B60E-8E27E95CC35D}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{986F3C08-9C3F-4167-ABF4-C6E44E89E753}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{40DFDAC4-E475-4A80-8596-AD2C58617B19}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{C8ED5D9A-3DFA-433D-9E26-F7CCB4332E29}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{7DA1ECE5-4E7A-47ED-B969-19156458175C}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11.4</c:v>
                </c:pt>
                <c:pt idx="2">
                  <c:v>10.6</c:v>
                </c:pt>
                <c:pt idx="3">
                  <c:v>9.1999999999999993</c:v>
                </c:pt>
                <c:pt idx="4">
                  <c:v>8.1999999999999993</c:v>
                </c:pt>
              </c:numCache>
            </c:numRef>
          </c:xVal>
          <c:yVal>
            <c:numRef>
              <c:f>公会計指標分析・財政指標組合せ分析表!$K$73:$O$73</c:f>
              <c:numCache>
                <c:formatCode>#,##0.0;"▲ "#,##0.0</c:formatCode>
                <c:ptCount val="5"/>
                <c:pt idx="0">
                  <c:v>50.6</c:v>
                </c:pt>
                <c:pt idx="1">
                  <c:v>39.700000000000003</c:v>
                </c:pt>
                <c:pt idx="2">
                  <c:v>25.8</c:v>
                </c:pt>
                <c:pt idx="3">
                  <c:v>20.100000000000001</c:v>
                </c:pt>
                <c:pt idx="4">
                  <c:v>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{D754CFAC-12C7-45A9-BCA0-E19DED39CE4F}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{D4940A25-DA2B-4786-8CC7-3F7E2E15D196}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{5DAF09B9-AE1E-4EA9-9E49-85462FC5EFBA}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{17D58E5C-35B8-4AAB-BB13-4A37F13362E8}</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{C0323295-FD50-400D-86FE-020463D44554}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37174312"/>
        <c:axId val="537173920"/>
      </c:scatterChart>
      <c:valAx>
        <c:axId val="537174312"/>
        <c:scaling>
          <c:orientation val="minMax"/>
          <c:max val="12.5"/>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7173920"/>
        <c:crosses val="autoZero"/>
        <c:crossBetween val="midCat"/>
      </c:valAx>
      <c:valAx>
        <c:axId val="537173920"/>
        <c:scaling>
          <c:orientation val="minMax"/>
          <c:max val="6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71743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元利償還金は、繰上償還の実施、学校教育施設等整備事業債及び、過疎対策事業債等に係る定期償還額の減小などから減少傾向にあり、公営企業債の元利償還に対する繰入金は、簡易水道事業や特定環境保全公共下水道事業の元利償還金の減少等により微減となっている。</a:t>
          </a:r>
        </a:p>
        <a:p>
          <a:r>
            <a:rPr kumimoji="1" lang="ja-JP" altLang="en-US" sz="1000">
              <a:solidFill>
                <a:srgbClr val="FF0000"/>
              </a:solidFill>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組合等が起こした地方債の元利償還金に対する負担金等は、田辺市周辺衛生施設組合の起債が平成</a:t>
          </a:r>
          <a:r>
            <a:rPr kumimoji="1" lang="en-US" altLang="ja-JP" sz="1000">
              <a:solidFill>
                <a:sysClr val="windowText" lastClr="000000"/>
              </a:solidFill>
              <a:latin typeface="ＭＳ ゴシック" pitchFamily="49" charset="-128"/>
              <a:ea typeface="ＭＳ ゴシック" pitchFamily="49" charset="-128"/>
            </a:rPr>
            <a:t>25</a:t>
          </a:r>
          <a:r>
            <a:rPr kumimoji="1" lang="ja-JP" altLang="en-US" sz="1000">
              <a:solidFill>
                <a:sysClr val="windowText" lastClr="000000"/>
              </a:solidFill>
              <a:latin typeface="ＭＳ ゴシック" pitchFamily="49" charset="-128"/>
              <a:ea typeface="ＭＳ ゴシック" pitchFamily="49" charset="-128"/>
            </a:rPr>
            <a:t>年度に償還終了したことなどから減少となっているものの、平成</a:t>
          </a:r>
          <a:r>
            <a:rPr kumimoji="1" lang="en-US" altLang="ja-JP" sz="1000">
              <a:solidFill>
                <a:sysClr val="windowText" lastClr="000000"/>
              </a:solidFill>
              <a:latin typeface="ＭＳ ゴシック" pitchFamily="49" charset="-128"/>
              <a:ea typeface="ＭＳ ゴシック" pitchFamily="49" charset="-128"/>
            </a:rPr>
            <a:t>28</a:t>
          </a:r>
          <a:r>
            <a:rPr kumimoji="1" lang="ja-JP" altLang="en-US" sz="1000">
              <a:solidFill>
                <a:sysClr val="windowText" lastClr="000000"/>
              </a:solidFill>
              <a:latin typeface="ＭＳ ゴシック" pitchFamily="49" charset="-128"/>
              <a:ea typeface="ＭＳ ゴシック" pitchFamily="49" charset="-128"/>
            </a:rPr>
            <a:t>年度は紀南病院組合の看護学校及び駐車場整備に係る元利償還が開始したことから増加している。</a:t>
          </a:r>
        </a:p>
        <a:p>
          <a:r>
            <a:rPr kumimoji="1" lang="ja-JP" altLang="en-US" sz="1000">
              <a:solidFill>
                <a:sysClr val="windowText" lastClr="000000"/>
              </a:solidFill>
              <a:latin typeface="ＭＳ ゴシック" pitchFamily="49" charset="-128"/>
              <a:ea typeface="ＭＳ ゴシック" pitchFamily="49" charset="-128"/>
            </a:rPr>
            <a:t>　算入公債費等は、事業費補正により基準財政需要額に算入された公債費でその他土木費や地域振興費の減少はあるものの、臨時財政対策債、東日本大震災全国緊急防災施策等債、合併特例債等の償還金の増加に伴い増加となっている。</a:t>
          </a:r>
        </a:p>
        <a:p>
          <a:r>
            <a:rPr kumimoji="1" lang="ja-JP" altLang="en-US" sz="1000">
              <a:solidFill>
                <a:sysClr val="windowText" lastClr="000000"/>
              </a:solidFill>
              <a:latin typeface="ＭＳ ゴシック" pitchFamily="49" charset="-128"/>
              <a:ea typeface="ＭＳ ゴシック" pitchFamily="49" charset="-128"/>
            </a:rPr>
            <a:t>　このため、実質公債費比率は単年度比では同率の</a:t>
          </a:r>
          <a:r>
            <a:rPr kumimoji="1" lang="en-US" altLang="ja-JP" sz="1000">
              <a:solidFill>
                <a:sysClr val="windowText" lastClr="000000"/>
              </a:solidFill>
              <a:latin typeface="ＭＳ ゴシック" pitchFamily="49" charset="-128"/>
              <a:ea typeface="ＭＳ ゴシック" pitchFamily="49" charset="-128"/>
            </a:rPr>
            <a:t>7.8</a:t>
          </a:r>
          <a:r>
            <a:rPr kumimoji="1" lang="ja-JP" altLang="en-US" sz="1000">
              <a:solidFill>
                <a:sysClr val="windowText" lastClr="000000"/>
              </a:solidFill>
              <a:latin typeface="ＭＳ ゴシック" pitchFamily="49" charset="-128"/>
              <a:ea typeface="ＭＳ ゴシック" pitchFamily="49" charset="-128"/>
            </a:rPr>
            <a:t>％、３ヶ年平均では</a:t>
          </a:r>
          <a:r>
            <a:rPr kumimoji="1" lang="en-US" altLang="ja-JP" sz="1000">
              <a:solidFill>
                <a:sysClr val="windowText" lastClr="000000"/>
              </a:solidFill>
              <a:latin typeface="ＭＳ ゴシック" pitchFamily="49" charset="-128"/>
              <a:ea typeface="ＭＳ ゴシック" pitchFamily="49" charset="-128"/>
            </a:rPr>
            <a:t>1.0</a:t>
          </a:r>
          <a:r>
            <a:rPr kumimoji="1" lang="ja-JP" altLang="en-US" sz="1000">
              <a:solidFill>
                <a:sysClr val="windowText" lastClr="000000"/>
              </a:solidFill>
              <a:latin typeface="ＭＳ ゴシック" pitchFamily="49" charset="-128"/>
              <a:ea typeface="ＭＳ ゴシック" pitchFamily="49" charset="-128"/>
            </a:rPr>
            <a:t>ポイント減少し</a:t>
          </a:r>
          <a:r>
            <a:rPr kumimoji="1" lang="en-US" altLang="ja-JP" sz="1000">
              <a:solidFill>
                <a:sysClr val="windowText" lastClr="000000"/>
              </a:solidFill>
              <a:latin typeface="ＭＳ ゴシック" pitchFamily="49" charset="-128"/>
              <a:ea typeface="ＭＳ ゴシック" pitchFamily="49" charset="-128"/>
            </a:rPr>
            <a:t>8.2</a:t>
          </a:r>
          <a:r>
            <a:rPr kumimoji="1" lang="ja-JP" altLang="en-US" sz="1000">
              <a:solidFill>
                <a:sysClr val="windowText" lastClr="000000"/>
              </a:solidFill>
              <a:latin typeface="ＭＳ ゴシック" pitchFamily="49" charset="-128"/>
              <a:ea typeface="ＭＳ ゴシック" pitchFamily="49" charset="-128"/>
            </a:rPr>
            <a:t>％となっている。</a:t>
          </a:r>
        </a:p>
        <a:p>
          <a:r>
            <a:rPr kumimoji="1" lang="ja-JP" altLang="en-US" sz="1000">
              <a:solidFill>
                <a:sysClr val="windowText" lastClr="000000"/>
              </a:solidFill>
              <a:latin typeface="ＭＳ ゴシック" pitchFamily="49" charset="-128"/>
              <a:ea typeface="ＭＳ ゴシック" pitchFamily="49" charset="-128"/>
            </a:rPr>
            <a:t>　今後においても、地方債の発行については、交付税措置のある有利な起債を活用し、計画的な発行に努める。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　一般会計等に係る地方債の現在高は、消防庁舎建設事業や三四六総合運動公園整備事業などの大型事業の実施により増加傾向であったが、平成</a:t>
          </a:r>
          <a:r>
            <a:rPr kumimoji="1" lang="en-US" altLang="ja-JP" sz="1050">
              <a:solidFill>
                <a:sysClr val="windowText" lastClr="000000"/>
              </a:solidFill>
              <a:latin typeface="ＭＳ ゴシック" pitchFamily="49" charset="-128"/>
              <a:ea typeface="ＭＳ ゴシック" pitchFamily="49" charset="-128"/>
            </a:rPr>
            <a:t>28</a:t>
          </a:r>
          <a:r>
            <a:rPr kumimoji="1" lang="ja-JP" altLang="en-US" sz="1050">
              <a:solidFill>
                <a:sysClr val="windowText" lastClr="000000"/>
              </a:solidFill>
              <a:latin typeface="ＭＳ ゴシック" pitchFamily="49" charset="-128"/>
              <a:ea typeface="ＭＳ ゴシック" pitchFamily="49" charset="-128"/>
            </a:rPr>
            <a:t>年度は定期償還により、全体では</a:t>
          </a:r>
          <a:r>
            <a:rPr kumimoji="1" lang="en-US" altLang="ja-JP" sz="1050">
              <a:solidFill>
                <a:sysClr val="windowText" lastClr="000000"/>
              </a:solidFill>
              <a:latin typeface="ＭＳ ゴシック" pitchFamily="49" charset="-128"/>
              <a:ea typeface="ＭＳ ゴシック" pitchFamily="49" charset="-128"/>
            </a:rPr>
            <a:t>1,044</a:t>
          </a:r>
          <a:r>
            <a:rPr kumimoji="1" lang="ja-JP" altLang="en-US" sz="1050">
              <a:solidFill>
                <a:sysClr val="windowText" lastClr="000000"/>
              </a:solidFill>
              <a:latin typeface="ＭＳ ゴシック" pitchFamily="49" charset="-128"/>
              <a:ea typeface="ＭＳ ゴシック" pitchFamily="49" charset="-128"/>
            </a:rPr>
            <a:t>百万円の減少となった。</a:t>
          </a:r>
        </a:p>
        <a:p>
          <a:r>
            <a:rPr kumimoji="1" lang="ja-JP" altLang="en-US" sz="1050">
              <a:solidFill>
                <a:srgbClr val="FF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公営企業債等繰入見込額は、簡易水道事業で施設整備に伴う新規借り入れにより増加はあるものの、農業集落排水事業、漁業集落排水事業で減少している。なお、簡易水道事業で現在実施中の事業があることから、新たな負担額が発生する見込みとなっている。</a:t>
          </a:r>
        </a:p>
        <a:p>
          <a:r>
            <a:rPr kumimoji="1" lang="ja-JP" altLang="en-US" sz="1050">
              <a:solidFill>
                <a:srgbClr val="FF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組合等負担等見込額は、公立紀南病院組合において看護学校整備事業や医療機器整備事業に伴う新規借入により起債残高が増加したものの、起債残高の一部を企業会計で負担することで構成市町の負担が減少したことや、他の組合の起債残高が減少したことに伴い、将来負担は減少している。</a:t>
          </a:r>
        </a:p>
        <a:p>
          <a:r>
            <a:rPr kumimoji="1" lang="ja-JP" altLang="en-US" sz="1050">
              <a:solidFill>
                <a:srgbClr val="FF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充当可能基金は、平成</a:t>
          </a:r>
          <a:r>
            <a:rPr kumimoji="1" lang="en-US" altLang="ja-JP" sz="1050">
              <a:solidFill>
                <a:sysClr val="windowText" lastClr="000000"/>
              </a:solidFill>
              <a:latin typeface="ＭＳ ゴシック" pitchFamily="49" charset="-128"/>
              <a:ea typeface="ＭＳ ゴシック" pitchFamily="49" charset="-128"/>
            </a:rPr>
            <a:t>28</a:t>
          </a:r>
          <a:r>
            <a:rPr kumimoji="1" lang="ja-JP" altLang="en-US" sz="1050">
              <a:solidFill>
                <a:sysClr val="windowText" lastClr="000000"/>
              </a:solidFill>
              <a:latin typeface="ＭＳ ゴシック" pitchFamily="49" charset="-128"/>
              <a:ea typeface="ＭＳ ゴシック" pitchFamily="49" charset="-128"/>
            </a:rPr>
            <a:t>年度に減債基金、庁舎整備基金への積立の実施などにより前年度と比べて</a:t>
          </a:r>
          <a:r>
            <a:rPr kumimoji="1" lang="en-US" altLang="ja-JP" sz="1050">
              <a:solidFill>
                <a:sysClr val="windowText" lastClr="000000"/>
              </a:solidFill>
              <a:latin typeface="ＭＳ ゴシック" pitchFamily="49" charset="-128"/>
              <a:ea typeface="ＭＳ ゴシック" pitchFamily="49" charset="-128"/>
            </a:rPr>
            <a:t>963</a:t>
          </a:r>
          <a:r>
            <a:rPr kumimoji="1" lang="ja-JP" altLang="en-US" sz="1050">
              <a:solidFill>
                <a:sysClr val="windowText" lastClr="000000"/>
              </a:solidFill>
              <a:latin typeface="ＭＳ ゴシック" pitchFamily="49" charset="-128"/>
              <a:ea typeface="ＭＳ ゴシック" pitchFamily="49" charset="-128"/>
            </a:rPr>
            <a:t>百万円増加し、</a:t>
          </a:r>
          <a:r>
            <a:rPr kumimoji="1" lang="en-US" altLang="ja-JP" sz="1050">
              <a:solidFill>
                <a:sysClr val="windowText" lastClr="000000"/>
              </a:solidFill>
              <a:latin typeface="ＭＳ ゴシック" pitchFamily="49" charset="-128"/>
              <a:ea typeface="ＭＳ ゴシック" pitchFamily="49" charset="-128"/>
            </a:rPr>
            <a:t>20,197</a:t>
          </a:r>
          <a:r>
            <a:rPr kumimoji="1" lang="ja-JP" altLang="en-US" sz="1050">
              <a:solidFill>
                <a:sysClr val="windowText" lastClr="000000"/>
              </a:solidFill>
              <a:latin typeface="ＭＳ ゴシック" pitchFamily="49" charset="-128"/>
              <a:ea typeface="ＭＳ ゴシック" pitchFamily="49" charset="-128"/>
            </a:rPr>
            <a:t>百万円となっている。</a:t>
          </a:r>
        </a:p>
        <a:p>
          <a:r>
            <a:rPr kumimoji="1" lang="ja-JP" altLang="en-US" sz="1050">
              <a:solidFill>
                <a:sysClr val="windowText" lastClr="000000"/>
              </a:solidFill>
              <a:latin typeface="ＭＳ ゴシック" pitchFamily="49" charset="-128"/>
              <a:ea typeface="ＭＳ ゴシック" pitchFamily="49" charset="-128"/>
            </a:rPr>
            <a:t>　基準財政需要額算入見込額は、平成</a:t>
          </a:r>
          <a:r>
            <a:rPr kumimoji="1" lang="en-US" altLang="ja-JP" sz="1050">
              <a:solidFill>
                <a:sysClr val="windowText" lastClr="000000"/>
              </a:solidFill>
              <a:latin typeface="ＭＳ ゴシック" pitchFamily="49" charset="-128"/>
              <a:ea typeface="ＭＳ ゴシック" pitchFamily="49" charset="-128"/>
            </a:rPr>
            <a:t>28</a:t>
          </a:r>
          <a:r>
            <a:rPr kumimoji="1" lang="ja-JP" altLang="en-US" sz="1050">
              <a:solidFill>
                <a:sysClr val="windowText" lastClr="000000"/>
              </a:solidFill>
              <a:latin typeface="ＭＳ ゴシック" pitchFamily="49" charset="-128"/>
              <a:ea typeface="ＭＳ ゴシック" pitchFamily="49" charset="-128"/>
            </a:rPr>
            <a:t>年度は焼却施設基幹的改良事業に伴う新規借入で清掃費の増加があるものの、過疎債の償還などによる公債費の減少などに伴い減少となっており、今後も元利償還金の減少に伴い、減少傾向になると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76,509
76,245
1,026.91
44,650,024
43,041,548
1,543,030
24,065,392
51,767,252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9.9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a:t>
          </a:r>
          <a:r>
            <a:rPr kumimoji="1" lang="ja-JP" altLang="en-US" sz="1100">
              <a:solidFill>
                <a:schemeClr val="dk1"/>
              </a:solidFill>
              <a:effectLst/>
              <a:latin typeface="+mn-lt"/>
              <a:ea typeface="+mn-ea"/>
              <a:cs typeface="+mn-cs"/>
            </a:rPr>
            <a:t>と同</a:t>
          </a:r>
          <a:r>
            <a:rPr kumimoji="1" lang="ja-JP" altLang="ja-JP" sz="1100">
              <a:solidFill>
                <a:schemeClr val="dk1"/>
              </a:solidFill>
              <a:effectLst/>
              <a:latin typeface="+mn-lt"/>
              <a:ea typeface="+mn-ea"/>
              <a:cs typeface="+mn-cs"/>
            </a:rPr>
            <a:t>水準にあるが、全国平均、和歌山県平均との比較では低い水準となっている。</a:t>
          </a:r>
          <a:endParaRPr lang="ja-JP" altLang="ja-JP">
            <a:effectLst/>
          </a:endParaRPr>
        </a:p>
        <a:p>
          <a:r>
            <a:rPr kumimoji="1" lang="ja-JP" altLang="ja-JP" sz="1100">
              <a:solidFill>
                <a:schemeClr val="dk1"/>
              </a:solidFill>
              <a:effectLst/>
              <a:latin typeface="+mn-lt"/>
              <a:ea typeface="+mn-ea"/>
              <a:cs typeface="+mn-cs"/>
            </a:rPr>
            <a:t>今後も有形固定資産減価償却率については、上昇傾向が続くことが見込まれるため、老朽化した施設の集約化や除却、更新等について検討を行う必要がある。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6621</xdr:rowOff>
    </xdr:from>
    <xdr:ext cx="405111" cy="259045"/>
    <xdr:sp macro="" textlink="">
      <xdr:nvSpPr>
        <xdr:cNvPr id="67" name="有形固定資産減価償却率平均値テキスト"/>
        <xdr:cNvSpPr txBox="1"/>
      </xdr:nvSpPr>
      <xdr:spPr>
        <a:xfrm>
          <a:off x="4813300" y="5759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75" name="円/楕円 74"/>
        <xdr:cNvSpPr/>
      </xdr:nvSpPr>
      <xdr:spPr>
        <a:xfrm>
          <a:off x="47117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133621</xdr:rowOff>
    </xdr:from>
    <xdr:ext cx="405111" cy="259045"/>
    <xdr:sp macro="" textlink="">
      <xdr:nvSpPr>
        <xdr:cNvPr id="76" name="有形固定資産減価償却率該当値テキスト"/>
        <xdr:cNvSpPr txBox="1"/>
      </xdr:nvSpPr>
      <xdr:spPr>
        <a:xfrm>
          <a:off x="4813300" y="588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31242</xdr:rowOff>
    </xdr:from>
    <xdr:to>
      <xdr:col>3</xdr:col>
      <xdr:colOff>511175</xdr:colOff>
      <xdr:row>30</xdr:row>
      <xdr:rowOff>132842</xdr:rowOff>
    </xdr:to>
    <xdr:sp macro="" textlink="">
      <xdr:nvSpPr>
        <xdr:cNvPr id="77" name="円/楕円 76"/>
        <xdr:cNvSpPr/>
      </xdr:nvSpPr>
      <xdr:spPr>
        <a:xfrm>
          <a:off x="40005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34544</xdr:rowOff>
    </xdr:from>
    <xdr:to>
      <xdr:col>3</xdr:col>
      <xdr:colOff>1171575</xdr:colOff>
      <xdr:row>30</xdr:row>
      <xdr:rowOff>82042</xdr:rowOff>
    </xdr:to>
    <xdr:cxnSp macro="">
      <xdr:nvCxnSpPr>
        <xdr:cNvPr id="78" name="直線コネクタ 77"/>
        <xdr:cNvCxnSpPr/>
      </xdr:nvCxnSpPr>
      <xdr:spPr>
        <a:xfrm flipV="1">
          <a:off x="4051300" y="5959094"/>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132605</xdr:rowOff>
    </xdr:from>
    <xdr:ext cx="405111" cy="259045"/>
    <xdr:sp macro="" textlink="">
      <xdr:nvSpPr>
        <xdr:cNvPr id="79" name="n_1aveValue有形固定資産減価償却率"/>
        <xdr:cNvSpPr txBox="1"/>
      </xdr:nvSpPr>
      <xdr:spPr>
        <a:xfrm>
          <a:off x="3836043"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149369</xdr:rowOff>
    </xdr:from>
    <xdr:ext cx="405111" cy="259045"/>
    <xdr:sp macro="" textlink="">
      <xdr:nvSpPr>
        <xdr:cNvPr id="80" name="n_1mainValue有形固定資産減価償却率"/>
        <xdr:cNvSpPr txBox="1"/>
      </xdr:nvSpPr>
      <xdr:spPr>
        <a:xfrm>
          <a:off x="3836043" y="573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76,509
76,245
1,026.91
44,650,024
43,041,548
1,543,030
24,065,392
51,767,252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168292</xdr:rowOff>
    </xdr:from>
    <xdr:ext cx="405111" cy="259045"/>
    <xdr:sp macro="" textlink="">
      <xdr:nvSpPr>
        <xdr:cNvPr id="66" name="【道路】&#10;有形固定資産減価償却率平均値テキスト"/>
        <xdr:cNvSpPr txBox="1"/>
      </xdr:nvSpPr>
      <xdr:spPr>
        <a:xfrm>
          <a:off x="4724400" y="5826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168275</xdr:rowOff>
    </xdr:from>
    <xdr:to>
      <xdr:col>6</xdr:col>
      <xdr:colOff>561975</xdr:colOff>
      <xdr:row>36</xdr:row>
      <xdr:rowOff>98425</xdr:rowOff>
    </xdr:to>
    <xdr:sp macro="" textlink="">
      <xdr:nvSpPr>
        <xdr:cNvPr id="74" name="円/楕円 73"/>
        <xdr:cNvSpPr/>
      </xdr:nvSpPr>
      <xdr:spPr>
        <a:xfrm>
          <a:off x="45847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146702</xdr:rowOff>
    </xdr:from>
    <xdr:ext cx="405111" cy="259045"/>
    <xdr:sp macro="" textlink="">
      <xdr:nvSpPr>
        <xdr:cNvPr id="75" name="【道路】&#10;有形固定資産減価償却率該当値テキスト"/>
        <xdr:cNvSpPr txBox="1"/>
      </xdr:nvSpPr>
      <xdr:spPr>
        <a:xfrm>
          <a:off x="4724400" y="614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45403</xdr:rowOff>
    </xdr:from>
    <xdr:to>
      <xdr:col>5</xdr:col>
      <xdr:colOff>409575</xdr:colOff>
      <xdr:row>36</xdr:row>
      <xdr:rowOff>147003</xdr:rowOff>
    </xdr:to>
    <xdr:sp macro="" textlink="">
      <xdr:nvSpPr>
        <xdr:cNvPr id="76" name="円/楕円 75"/>
        <xdr:cNvSpPr/>
      </xdr:nvSpPr>
      <xdr:spPr>
        <a:xfrm>
          <a:off x="3746500" y="621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47625</xdr:rowOff>
    </xdr:from>
    <xdr:to>
      <xdr:col>6</xdr:col>
      <xdr:colOff>511175</xdr:colOff>
      <xdr:row>36</xdr:row>
      <xdr:rowOff>96203</xdr:rowOff>
    </xdr:to>
    <xdr:cxnSp macro="">
      <xdr:nvCxnSpPr>
        <xdr:cNvPr id="77" name="直線コネクタ 76"/>
        <xdr:cNvCxnSpPr/>
      </xdr:nvCxnSpPr>
      <xdr:spPr>
        <a:xfrm flipV="1">
          <a:off x="3797300" y="6219825"/>
          <a:ext cx="838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33</xdr:row>
      <xdr:rowOff>146385</xdr:rowOff>
    </xdr:from>
    <xdr:ext cx="405111" cy="259045"/>
    <xdr:sp macro="" textlink="">
      <xdr:nvSpPr>
        <xdr:cNvPr id="78" name="n_1aveValue【道路】&#10;有形固定資産減価償却率"/>
        <xdr:cNvSpPr txBox="1"/>
      </xdr:nvSpPr>
      <xdr:spPr>
        <a:xfrm>
          <a:off x="3582043" y="580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138130</xdr:rowOff>
    </xdr:from>
    <xdr:ext cx="405111" cy="259045"/>
    <xdr:sp macro="" textlink="">
      <xdr:nvSpPr>
        <xdr:cNvPr id="79" name="n_1mainValue【道路】&#10;有形固定資産減価償却率"/>
        <xdr:cNvSpPr txBox="1"/>
      </xdr:nvSpPr>
      <xdr:spPr>
        <a:xfrm>
          <a:off x="3582043" y="6310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101" name="直線コネクタ 100"/>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102"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3" name="直線コネクタ 102"/>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4"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5" name="直線コネクタ 104"/>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6"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7" name="フローチャート : 判断 106"/>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8" name="フローチャート : 判断 107"/>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145049</xdr:rowOff>
    </xdr:from>
    <xdr:to>
      <xdr:col>15</xdr:col>
      <xdr:colOff>231775</xdr:colOff>
      <xdr:row>34</xdr:row>
      <xdr:rowOff>75199</xdr:rowOff>
    </xdr:to>
    <xdr:sp macro="" textlink="">
      <xdr:nvSpPr>
        <xdr:cNvPr id="114" name="円/楕円 113"/>
        <xdr:cNvSpPr/>
      </xdr:nvSpPr>
      <xdr:spPr>
        <a:xfrm>
          <a:off x="10426700" y="58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167926</xdr:rowOff>
    </xdr:from>
    <xdr:ext cx="534377" cy="259045"/>
    <xdr:sp macro="" textlink="">
      <xdr:nvSpPr>
        <xdr:cNvPr id="115" name="【道路】&#10;一人当たり延長該当値テキスト"/>
        <xdr:cNvSpPr txBox="1"/>
      </xdr:nvSpPr>
      <xdr:spPr>
        <a:xfrm>
          <a:off x="10566400" y="565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28.633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165120</xdr:rowOff>
    </xdr:from>
    <xdr:to>
      <xdr:col>14</xdr:col>
      <xdr:colOff>79375</xdr:colOff>
      <xdr:row>34</xdr:row>
      <xdr:rowOff>95270</xdr:rowOff>
    </xdr:to>
    <xdr:sp macro="" textlink="">
      <xdr:nvSpPr>
        <xdr:cNvPr id="116" name="円/楕円 115"/>
        <xdr:cNvSpPr/>
      </xdr:nvSpPr>
      <xdr:spPr>
        <a:xfrm>
          <a:off x="9588500" y="582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24399</xdr:rowOff>
    </xdr:from>
    <xdr:to>
      <xdr:col>15</xdr:col>
      <xdr:colOff>180975</xdr:colOff>
      <xdr:row>34</xdr:row>
      <xdr:rowOff>44470</xdr:rowOff>
    </xdr:to>
    <xdr:cxnSp macro="">
      <xdr:nvCxnSpPr>
        <xdr:cNvPr id="117" name="直線コネクタ 116"/>
        <xdr:cNvCxnSpPr/>
      </xdr:nvCxnSpPr>
      <xdr:spPr>
        <a:xfrm flipV="1">
          <a:off x="9639300" y="5853699"/>
          <a:ext cx="8382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91472</xdr:rowOff>
    </xdr:from>
    <xdr:ext cx="534377" cy="259045"/>
    <xdr:sp macro="" textlink="">
      <xdr:nvSpPr>
        <xdr:cNvPr id="118" name="n_1aveValue【道路】&#10;一人当たり延長"/>
        <xdr:cNvSpPr txBox="1"/>
      </xdr:nvSpPr>
      <xdr:spPr>
        <a:xfrm>
          <a:off x="9359410" y="64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111797</xdr:rowOff>
    </xdr:from>
    <xdr:ext cx="534377" cy="259045"/>
    <xdr:sp macro="" textlink="">
      <xdr:nvSpPr>
        <xdr:cNvPr id="119" name="n_1mainValue【道路】&#10;一人当たり延長"/>
        <xdr:cNvSpPr txBox="1"/>
      </xdr:nvSpPr>
      <xdr:spPr>
        <a:xfrm>
          <a:off x="9359410" y="559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1" name="直線コネクタ 130"/>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2" name="テキスト ボックス 131"/>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3" name="直線コネクタ 13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4" name="テキスト ボックス 13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5" name="直線コネクタ 134"/>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6" name="テキスト ボックス 135"/>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9" name="直線コネクタ 138"/>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40" name="テキスト ボックス 139"/>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1" name="直線コネクタ 140"/>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2" name="テキスト ボックス 141"/>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3" name="直線コネクタ 142"/>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4" name="テキスト ボックス 143"/>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8" name="直線コネクタ 147"/>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9"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50" name="直線コネクタ 149"/>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51"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52" name="直線コネクタ 151"/>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53"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54" name="フローチャート : 判断 153"/>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55" name="フローチャート : 判断 154"/>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80645</xdr:rowOff>
    </xdr:from>
    <xdr:to>
      <xdr:col>6</xdr:col>
      <xdr:colOff>561975</xdr:colOff>
      <xdr:row>61</xdr:row>
      <xdr:rowOff>10795</xdr:rowOff>
    </xdr:to>
    <xdr:sp macro="" textlink="">
      <xdr:nvSpPr>
        <xdr:cNvPr id="161" name="円/楕円 160"/>
        <xdr:cNvSpPr/>
      </xdr:nvSpPr>
      <xdr:spPr>
        <a:xfrm>
          <a:off x="45847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103522</xdr:rowOff>
    </xdr:from>
    <xdr:ext cx="405111" cy="259045"/>
    <xdr:sp macro="" textlink="">
      <xdr:nvSpPr>
        <xdr:cNvPr id="162" name="【橋りょう・トンネル】&#10;有形固定資産減価償却率該当値テキスト"/>
        <xdr:cNvSpPr txBox="1"/>
      </xdr:nvSpPr>
      <xdr:spPr>
        <a:xfrm>
          <a:off x="4724400" y="1021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117793</xdr:rowOff>
    </xdr:from>
    <xdr:to>
      <xdr:col>5</xdr:col>
      <xdr:colOff>409575</xdr:colOff>
      <xdr:row>61</xdr:row>
      <xdr:rowOff>47943</xdr:rowOff>
    </xdr:to>
    <xdr:sp macro="" textlink="">
      <xdr:nvSpPr>
        <xdr:cNvPr id="163" name="円/楕円 162"/>
        <xdr:cNvSpPr/>
      </xdr:nvSpPr>
      <xdr:spPr>
        <a:xfrm>
          <a:off x="3746500" y="104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131445</xdr:rowOff>
    </xdr:from>
    <xdr:to>
      <xdr:col>6</xdr:col>
      <xdr:colOff>511175</xdr:colOff>
      <xdr:row>60</xdr:row>
      <xdr:rowOff>168593</xdr:rowOff>
    </xdr:to>
    <xdr:cxnSp macro="">
      <xdr:nvCxnSpPr>
        <xdr:cNvPr id="164" name="直線コネクタ 163"/>
        <xdr:cNvCxnSpPr/>
      </xdr:nvCxnSpPr>
      <xdr:spPr>
        <a:xfrm flipV="1">
          <a:off x="3797300" y="10418445"/>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27640</xdr:rowOff>
    </xdr:from>
    <xdr:ext cx="405111" cy="259045"/>
    <xdr:sp macro="" textlink="">
      <xdr:nvSpPr>
        <xdr:cNvPr id="165" name="n_1aveValue【橋りょう・トンネル】&#10;有形固定資産減価償却率"/>
        <xdr:cNvSpPr txBox="1"/>
      </xdr:nvSpPr>
      <xdr:spPr>
        <a:xfrm>
          <a:off x="3582043" y="1065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64470</xdr:rowOff>
    </xdr:from>
    <xdr:ext cx="405111" cy="259045"/>
    <xdr:sp macro="" textlink="">
      <xdr:nvSpPr>
        <xdr:cNvPr id="166" name="n_1mainValue【橋りょう・トンネル】&#10;有形固定資産減価償却率"/>
        <xdr:cNvSpPr txBox="1"/>
      </xdr:nvSpPr>
      <xdr:spPr>
        <a:xfrm>
          <a:off x="3582043" y="10180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6" name="テキスト ボックス 18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90" name="直線コネクタ 189"/>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91"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92" name="直線コネクタ 191"/>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93"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94" name="直線コネクタ 193"/>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95"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96" name="フローチャート : 判断 195"/>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97" name="フローチャート : 判断 196"/>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40653</xdr:rowOff>
    </xdr:from>
    <xdr:to>
      <xdr:col>15</xdr:col>
      <xdr:colOff>231775</xdr:colOff>
      <xdr:row>59</xdr:row>
      <xdr:rowOff>142253</xdr:rowOff>
    </xdr:to>
    <xdr:sp macro="" textlink="">
      <xdr:nvSpPr>
        <xdr:cNvPr id="203" name="円/楕円 202"/>
        <xdr:cNvSpPr/>
      </xdr:nvSpPr>
      <xdr:spPr>
        <a:xfrm>
          <a:off x="10426700" y="1015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63530</xdr:rowOff>
    </xdr:from>
    <xdr:ext cx="599010" cy="259045"/>
    <xdr:sp macro="" textlink="">
      <xdr:nvSpPr>
        <xdr:cNvPr id="204" name="【橋りょう・トンネル】&#10;一人当たり有形固定資産（償却資産）額該当値テキスト"/>
        <xdr:cNvSpPr txBox="1"/>
      </xdr:nvSpPr>
      <xdr:spPr>
        <a:xfrm>
          <a:off x="10566400" y="1000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441,993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51411</xdr:rowOff>
    </xdr:from>
    <xdr:to>
      <xdr:col>14</xdr:col>
      <xdr:colOff>79375</xdr:colOff>
      <xdr:row>59</xdr:row>
      <xdr:rowOff>153011</xdr:rowOff>
    </xdr:to>
    <xdr:sp macro="" textlink="">
      <xdr:nvSpPr>
        <xdr:cNvPr id="205" name="円/楕円 204"/>
        <xdr:cNvSpPr/>
      </xdr:nvSpPr>
      <xdr:spPr>
        <a:xfrm>
          <a:off x="9588500" y="101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91453</xdr:rowOff>
    </xdr:from>
    <xdr:to>
      <xdr:col>15</xdr:col>
      <xdr:colOff>180975</xdr:colOff>
      <xdr:row>59</xdr:row>
      <xdr:rowOff>102211</xdr:rowOff>
    </xdr:to>
    <xdr:cxnSp macro="">
      <xdr:nvCxnSpPr>
        <xdr:cNvPr id="206" name="直線コネクタ 205"/>
        <xdr:cNvCxnSpPr/>
      </xdr:nvCxnSpPr>
      <xdr:spPr>
        <a:xfrm flipV="1">
          <a:off x="9639300" y="10207003"/>
          <a:ext cx="838200" cy="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75592</xdr:rowOff>
    </xdr:from>
    <xdr:ext cx="599010" cy="259045"/>
    <xdr:sp macro="" textlink="">
      <xdr:nvSpPr>
        <xdr:cNvPr id="207" name="n_1aveValue【橋りょう・トンネル】&#10;一人当たり有形固定資産（償却資産）額"/>
        <xdr:cNvSpPr txBox="1"/>
      </xdr:nvSpPr>
      <xdr:spPr>
        <a:xfrm>
          <a:off x="9327094" y="1053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169538</xdr:rowOff>
    </xdr:from>
    <xdr:ext cx="599010" cy="259045"/>
    <xdr:sp macro="" textlink="">
      <xdr:nvSpPr>
        <xdr:cNvPr id="208" name="n_1mainValue【橋りょう・トンネル】&#10;一人当たり有形固定資産（償却資産）額"/>
        <xdr:cNvSpPr txBox="1"/>
      </xdr:nvSpPr>
      <xdr:spPr>
        <a:xfrm>
          <a:off x="9327094" y="994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436,346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9" name="テキスト ボックス 21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20" name="直線コネクタ 21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21" name="テキスト ボックス 22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2" name="直線コネクタ 22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3" name="テキスト ボックス 22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4" name="直線コネクタ 22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5" name="テキスト ボックス 22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6" name="直線コネクタ 22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7" name="テキスト ボックス 22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8" name="直線コネクタ 22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9" name="テキスト ボックス 22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30" name="直線コネクタ 22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31" name="テキスト ボックス 23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35" name="直線コネクタ 234"/>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36"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37" name="直線コネクタ 236"/>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38"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39" name="直線コネクタ 238"/>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40"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41" name="フローチャート : 判断 240"/>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42" name="フローチャート : 判断 241"/>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96701</xdr:rowOff>
    </xdr:from>
    <xdr:to>
      <xdr:col>6</xdr:col>
      <xdr:colOff>561975</xdr:colOff>
      <xdr:row>82</xdr:row>
      <xdr:rowOff>26851</xdr:rowOff>
    </xdr:to>
    <xdr:sp macro="" textlink="">
      <xdr:nvSpPr>
        <xdr:cNvPr id="248" name="円/楕円 247"/>
        <xdr:cNvSpPr/>
      </xdr:nvSpPr>
      <xdr:spPr>
        <a:xfrm>
          <a:off x="4584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119578</xdr:rowOff>
    </xdr:from>
    <xdr:ext cx="405111" cy="259045"/>
    <xdr:sp macro="" textlink="">
      <xdr:nvSpPr>
        <xdr:cNvPr id="249" name="【公営住宅】&#10;有形固定資産減価償却率該当値テキスト"/>
        <xdr:cNvSpPr txBox="1"/>
      </xdr:nvSpPr>
      <xdr:spPr>
        <a:xfrm>
          <a:off x="47244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148952</xdr:rowOff>
    </xdr:from>
    <xdr:to>
      <xdr:col>5</xdr:col>
      <xdr:colOff>409575</xdr:colOff>
      <xdr:row>82</xdr:row>
      <xdr:rowOff>79102</xdr:rowOff>
    </xdr:to>
    <xdr:sp macro="" textlink="">
      <xdr:nvSpPr>
        <xdr:cNvPr id="250" name="円/楕円 249"/>
        <xdr:cNvSpPr/>
      </xdr:nvSpPr>
      <xdr:spPr>
        <a:xfrm>
          <a:off x="3746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147501</xdr:rowOff>
    </xdr:from>
    <xdr:to>
      <xdr:col>6</xdr:col>
      <xdr:colOff>511175</xdr:colOff>
      <xdr:row>82</xdr:row>
      <xdr:rowOff>28302</xdr:rowOff>
    </xdr:to>
    <xdr:cxnSp macro="">
      <xdr:nvCxnSpPr>
        <xdr:cNvPr id="251" name="直線コネクタ 250"/>
        <xdr:cNvCxnSpPr/>
      </xdr:nvCxnSpPr>
      <xdr:spPr>
        <a:xfrm flipV="1">
          <a:off x="3797300" y="1403495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44104</xdr:rowOff>
    </xdr:from>
    <xdr:ext cx="405111" cy="259045"/>
    <xdr:sp macro="" textlink="">
      <xdr:nvSpPr>
        <xdr:cNvPr id="252"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95629</xdr:rowOff>
    </xdr:from>
    <xdr:ext cx="405111" cy="259045"/>
    <xdr:sp macro="" textlink="">
      <xdr:nvSpPr>
        <xdr:cNvPr id="253" name="n_1mainValue【公営住宅】&#10;有形固定資産減価償却率"/>
        <xdr:cNvSpPr txBox="1"/>
      </xdr:nvSpPr>
      <xdr:spPr>
        <a:xfrm>
          <a:off x="3582043"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77" name="直線コネクタ 276"/>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78"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79" name="直線コネクタ 278"/>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80"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81" name="直線コネクタ 280"/>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82"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83" name="フローチャート : 判断 282"/>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84" name="フローチャート : 判断 283"/>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25400</xdr:rowOff>
    </xdr:from>
    <xdr:to>
      <xdr:col>15</xdr:col>
      <xdr:colOff>231775</xdr:colOff>
      <xdr:row>81</xdr:row>
      <xdr:rowOff>127000</xdr:rowOff>
    </xdr:to>
    <xdr:sp macro="" textlink="">
      <xdr:nvSpPr>
        <xdr:cNvPr id="290" name="円/楕円 289"/>
        <xdr:cNvSpPr/>
      </xdr:nvSpPr>
      <xdr:spPr>
        <a:xfrm>
          <a:off x="104267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48277</xdr:rowOff>
    </xdr:from>
    <xdr:ext cx="469744" cy="259045"/>
    <xdr:sp macro="" textlink="">
      <xdr:nvSpPr>
        <xdr:cNvPr id="291" name="【公営住宅】&#10;一人当たり面積該当値テキスト"/>
        <xdr:cNvSpPr txBox="1"/>
      </xdr:nvSpPr>
      <xdr:spPr>
        <a:xfrm>
          <a:off x="10566400"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36830</xdr:rowOff>
    </xdr:from>
    <xdr:to>
      <xdr:col>14</xdr:col>
      <xdr:colOff>79375</xdr:colOff>
      <xdr:row>81</xdr:row>
      <xdr:rowOff>138430</xdr:rowOff>
    </xdr:to>
    <xdr:sp macro="" textlink="">
      <xdr:nvSpPr>
        <xdr:cNvPr id="292" name="円/楕円 291"/>
        <xdr:cNvSpPr/>
      </xdr:nvSpPr>
      <xdr:spPr>
        <a:xfrm>
          <a:off x="9588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76200</xdr:rowOff>
    </xdr:from>
    <xdr:to>
      <xdr:col>15</xdr:col>
      <xdr:colOff>180975</xdr:colOff>
      <xdr:row>81</xdr:row>
      <xdr:rowOff>87630</xdr:rowOff>
    </xdr:to>
    <xdr:cxnSp macro="">
      <xdr:nvCxnSpPr>
        <xdr:cNvPr id="293" name="直線コネクタ 292"/>
        <xdr:cNvCxnSpPr/>
      </xdr:nvCxnSpPr>
      <xdr:spPr>
        <a:xfrm flipV="1">
          <a:off x="9639300" y="139636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165371</xdr:rowOff>
    </xdr:from>
    <xdr:ext cx="469744" cy="259045"/>
    <xdr:sp macro="" textlink="">
      <xdr:nvSpPr>
        <xdr:cNvPr id="294" name="n_1aveValue【公営住宅】&#10;一人当たり面積"/>
        <xdr:cNvSpPr txBox="1"/>
      </xdr:nvSpPr>
      <xdr:spPr>
        <a:xfrm>
          <a:off x="93917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154957</xdr:rowOff>
    </xdr:from>
    <xdr:ext cx="469744" cy="259045"/>
    <xdr:sp macro="" textlink="">
      <xdr:nvSpPr>
        <xdr:cNvPr id="295" name="n_1mainValue【公営住宅】&#10;一人当たり面積"/>
        <xdr:cNvSpPr txBox="1"/>
      </xdr:nvSpPr>
      <xdr:spPr>
        <a:xfrm>
          <a:off x="9391727" y="136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6" name="テキスト ボックス 30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307" name="直線コネクタ 30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308" name="テキスト ボックス 307"/>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9" name="直線コネクタ 30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10" name="テキスト ボックス 30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11" name="直線コネクタ 31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12" name="テキスト ボックス 31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13" name="直線コネクタ 31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14" name="テキスト ボックス 31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15" name="直線コネクタ 31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16" name="テキスト ボックス 31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17" name="直線コネクタ 31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318" name="テキスト ボックス 31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2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133350</xdr:rowOff>
    </xdr:from>
    <xdr:to>
      <xdr:col>6</xdr:col>
      <xdr:colOff>510540</xdr:colOff>
      <xdr:row>108</xdr:row>
      <xdr:rowOff>141514</xdr:rowOff>
    </xdr:to>
    <xdr:cxnSp macro="">
      <xdr:nvCxnSpPr>
        <xdr:cNvPr id="322" name="直線コネクタ 321"/>
        <xdr:cNvCxnSpPr/>
      </xdr:nvCxnSpPr>
      <xdr:spPr>
        <a:xfrm flipV="1">
          <a:off x="4634865" y="17106900"/>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145341</xdr:rowOff>
    </xdr:from>
    <xdr:ext cx="405111" cy="259045"/>
    <xdr:sp macro="" textlink="">
      <xdr:nvSpPr>
        <xdr:cNvPr id="323" name="【港湾・漁港】&#10;有形固定資産減価償却率最小値テキスト"/>
        <xdr:cNvSpPr txBox="1"/>
      </xdr:nvSpPr>
      <xdr:spPr>
        <a:xfrm>
          <a:off x="4724400" y="186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a:t>
          </a:r>
          <a:endParaRPr kumimoji="1" lang="ja-JP" altLang="en-US" sz="1000" b="1">
            <a:latin typeface="ＭＳ Ｐゴシック"/>
          </a:endParaRPr>
        </a:p>
      </xdr:txBody>
    </xdr:sp>
    <xdr:clientData/>
  </xdr:oneCellAnchor>
  <xdr:twoCellAnchor>
    <xdr:from>
      <xdr:col>6</xdr:col>
      <xdr:colOff>422275</xdr:colOff>
      <xdr:row>108</xdr:row>
      <xdr:rowOff>141514</xdr:rowOff>
    </xdr:from>
    <xdr:to>
      <xdr:col>6</xdr:col>
      <xdr:colOff>600075</xdr:colOff>
      <xdr:row>108</xdr:row>
      <xdr:rowOff>141514</xdr:rowOff>
    </xdr:to>
    <xdr:cxnSp macro="">
      <xdr:nvCxnSpPr>
        <xdr:cNvPr id="324" name="直線コネクタ 323"/>
        <xdr:cNvCxnSpPr/>
      </xdr:nvCxnSpPr>
      <xdr:spPr>
        <a:xfrm>
          <a:off x="4546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80027</xdr:rowOff>
    </xdr:from>
    <xdr:ext cx="405111" cy="259045"/>
    <xdr:sp macro="" textlink="">
      <xdr:nvSpPr>
        <xdr:cNvPr id="325" name="【港湾・漁港】&#10;有形固定資産減価償却率最大値テキスト"/>
        <xdr:cNvSpPr txBox="1"/>
      </xdr:nvSpPr>
      <xdr:spPr>
        <a:xfrm>
          <a:off x="47244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99</xdr:row>
      <xdr:rowOff>133350</xdr:rowOff>
    </xdr:from>
    <xdr:to>
      <xdr:col>6</xdr:col>
      <xdr:colOff>600075</xdr:colOff>
      <xdr:row>99</xdr:row>
      <xdr:rowOff>133350</xdr:rowOff>
    </xdr:to>
    <xdr:cxnSp macro="">
      <xdr:nvCxnSpPr>
        <xdr:cNvPr id="326" name="直線コネクタ 325"/>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114861</xdr:rowOff>
    </xdr:from>
    <xdr:ext cx="405111" cy="259045"/>
    <xdr:sp macro="" textlink="">
      <xdr:nvSpPr>
        <xdr:cNvPr id="327" name="【港湾・漁港】&#10;有形固定資産減価償却率平均値テキスト"/>
        <xdr:cNvSpPr txBox="1"/>
      </xdr:nvSpPr>
      <xdr:spPr>
        <a:xfrm>
          <a:off x="4724400" y="18288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136434</xdr:rowOff>
    </xdr:from>
    <xdr:to>
      <xdr:col>6</xdr:col>
      <xdr:colOff>561975</xdr:colOff>
      <xdr:row>107</xdr:row>
      <xdr:rowOff>66584</xdr:rowOff>
    </xdr:to>
    <xdr:sp macro="" textlink="">
      <xdr:nvSpPr>
        <xdr:cNvPr id="328" name="フローチャート : 判断 327"/>
        <xdr:cNvSpPr/>
      </xdr:nvSpPr>
      <xdr:spPr>
        <a:xfrm>
          <a:off x="45847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22134</xdr:rowOff>
    </xdr:from>
    <xdr:to>
      <xdr:col>5</xdr:col>
      <xdr:colOff>409575</xdr:colOff>
      <xdr:row>108</xdr:row>
      <xdr:rowOff>123734</xdr:rowOff>
    </xdr:to>
    <xdr:sp macro="" textlink="">
      <xdr:nvSpPr>
        <xdr:cNvPr id="329" name="フローチャート : 判断 328"/>
        <xdr:cNvSpPr/>
      </xdr:nvSpPr>
      <xdr:spPr>
        <a:xfrm>
          <a:off x="3746500" y="1853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17236</xdr:rowOff>
    </xdr:from>
    <xdr:to>
      <xdr:col>6</xdr:col>
      <xdr:colOff>561975</xdr:colOff>
      <xdr:row>103</xdr:row>
      <xdr:rowOff>118836</xdr:rowOff>
    </xdr:to>
    <xdr:sp macro="" textlink="">
      <xdr:nvSpPr>
        <xdr:cNvPr id="335" name="円/楕円 334"/>
        <xdr:cNvSpPr/>
      </xdr:nvSpPr>
      <xdr:spPr>
        <a:xfrm>
          <a:off x="45847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40113</xdr:rowOff>
    </xdr:from>
    <xdr:ext cx="405111" cy="259045"/>
    <xdr:sp macro="" textlink="">
      <xdr:nvSpPr>
        <xdr:cNvPr id="336" name="【港湾・漁港】&#10;有形固定資産減価償却率該当値テキスト"/>
        <xdr:cNvSpPr txBox="1"/>
      </xdr:nvSpPr>
      <xdr:spPr>
        <a:xfrm>
          <a:off x="4724400" y="175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62956</xdr:rowOff>
    </xdr:from>
    <xdr:to>
      <xdr:col>5</xdr:col>
      <xdr:colOff>409575</xdr:colOff>
      <xdr:row>103</xdr:row>
      <xdr:rowOff>164556</xdr:rowOff>
    </xdr:to>
    <xdr:sp macro="" textlink="">
      <xdr:nvSpPr>
        <xdr:cNvPr id="337" name="円/楕円 336"/>
        <xdr:cNvSpPr/>
      </xdr:nvSpPr>
      <xdr:spPr>
        <a:xfrm>
          <a:off x="3746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68036</xdr:rowOff>
    </xdr:from>
    <xdr:to>
      <xdr:col>6</xdr:col>
      <xdr:colOff>511175</xdr:colOff>
      <xdr:row>103</xdr:row>
      <xdr:rowOff>113756</xdr:rowOff>
    </xdr:to>
    <xdr:cxnSp macro="">
      <xdr:nvCxnSpPr>
        <xdr:cNvPr id="338" name="直線コネクタ 337"/>
        <xdr:cNvCxnSpPr/>
      </xdr:nvCxnSpPr>
      <xdr:spPr>
        <a:xfrm flipV="1">
          <a:off x="3797300" y="1772738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108</xdr:row>
      <xdr:rowOff>114861</xdr:rowOff>
    </xdr:from>
    <xdr:ext cx="405111" cy="259045"/>
    <xdr:sp macro="" textlink="">
      <xdr:nvSpPr>
        <xdr:cNvPr id="339" name="n_1aveValue【港湾・漁港】&#10;有形固定資産減価償却率"/>
        <xdr:cNvSpPr txBox="1"/>
      </xdr:nvSpPr>
      <xdr:spPr>
        <a:xfrm>
          <a:off x="3582043" y="186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9633</xdr:rowOff>
    </xdr:from>
    <xdr:ext cx="405111" cy="259045"/>
    <xdr:sp macro="" textlink="">
      <xdr:nvSpPr>
        <xdr:cNvPr id="340" name="n_1mainValue【港湾・漁港】&#10;有形固定資産減価償却率"/>
        <xdr:cNvSpPr txBox="1"/>
      </xdr:nvSpPr>
      <xdr:spPr>
        <a:xfrm>
          <a:off x="3582043"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51" name="直線コネクタ 35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52" name="テキスト ボックス 35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53" name="直線コネクタ 35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54" name="テキスト ボックス 353"/>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55" name="直線コネクタ 35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56" name="テキスト ボックス 355"/>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7" name="直線コネクタ 35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58" name="テキスト ボックス 357"/>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9" name="直線コネクタ 35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60" name="テキスト ボックス 359"/>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62" name="テキスト ボックス 36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146261</xdr:rowOff>
    </xdr:from>
    <xdr:to>
      <xdr:col>15</xdr:col>
      <xdr:colOff>180340</xdr:colOff>
      <xdr:row>108</xdr:row>
      <xdr:rowOff>100552</xdr:rowOff>
    </xdr:to>
    <xdr:cxnSp macro="">
      <xdr:nvCxnSpPr>
        <xdr:cNvPr id="364" name="直線コネクタ 363"/>
        <xdr:cNvCxnSpPr/>
      </xdr:nvCxnSpPr>
      <xdr:spPr>
        <a:xfrm flipV="1">
          <a:off x="10476865" y="17291261"/>
          <a:ext cx="0" cy="132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104379</xdr:rowOff>
    </xdr:from>
    <xdr:ext cx="534377" cy="259045"/>
    <xdr:sp macro="" textlink="">
      <xdr:nvSpPr>
        <xdr:cNvPr id="365" name="【港湾・漁港】&#10;一人当たり有形固定資産（償却資産）額最小値テキスト"/>
        <xdr:cNvSpPr txBox="1"/>
      </xdr:nvSpPr>
      <xdr:spPr>
        <a:xfrm>
          <a:off x="10566400" y="18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27,217</a:t>
          </a:r>
          <a:endParaRPr kumimoji="1" lang="ja-JP" altLang="en-US" sz="1000" b="1">
            <a:latin typeface="ＭＳ Ｐゴシック"/>
          </a:endParaRPr>
        </a:p>
      </xdr:txBody>
    </xdr:sp>
    <xdr:clientData/>
  </xdr:oneCellAnchor>
  <xdr:twoCellAnchor>
    <xdr:from>
      <xdr:col>15</xdr:col>
      <xdr:colOff>92075</xdr:colOff>
      <xdr:row>108</xdr:row>
      <xdr:rowOff>100552</xdr:rowOff>
    </xdr:from>
    <xdr:to>
      <xdr:col>15</xdr:col>
      <xdr:colOff>269875</xdr:colOff>
      <xdr:row>108</xdr:row>
      <xdr:rowOff>100552</xdr:rowOff>
    </xdr:to>
    <xdr:cxnSp macro="">
      <xdr:nvCxnSpPr>
        <xdr:cNvPr id="366" name="直線コネクタ 365"/>
        <xdr:cNvCxnSpPr/>
      </xdr:nvCxnSpPr>
      <xdr:spPr>
        <a:xfrm>
          <a:off x="10388600" y="186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92938</xdr:rowOff>
    </xdr:from>
    <xdr:ext cx="599010" cy="259045"/>
    <xdr:sp macro="" textlink="">
      <xdr:nvSpPr>
        <xdr:cNvPr id="367" name="【港湾・漁港】&#10;一人当たり有形固定資産（償却資産）額最大値テキスト"/>
        <xdr:cNvSpPr txBox="1"/>
      </xdr:nvSpPr>
      <xdr:spPr>
        <a:xfrm>
          <a:off x="10566400" y="1706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723,223</a:t>
          </a:r>
          <a:endParaRPr kumimoji="1" lang="ja-JP" altLang="en-US" sz="1000" b="1">
            <a:latin typeface="ＭＳ Ｐゴシック"/>
          </a:endParaRPr>
        </a:p>
      </xdr:txBody>
    </xdr:sp>
    <xdr:clientData/>
  </xdr:oneCellAnchor>
  <xdr:twoCellAnchor>
    <xdr:from>
      <xdr:col>15</xdr:col>
      <xdr:colOff>92075</xdr:colOff>
      <xdr:row>100</xdr:row>
      <xdr:rowOff>146261</xdr:rowOff>
    </xdr:from>
    <xdr:to>
      <xdr:col>15</xdr:col>
      <xdr:colOff>269875</xdr:colOff>
      <xdr:row>100</xdr:row>
      <xdr:rowOff>146261</xdr:rowOff>
    </xdr:to>
    <xdr:cxnSp macro="">
      <xdr:nvCxnSpPr>
        <xdr:cNvPr id="368" name="直線コネクタ 367"/>
        <xdr:cNvCxnSpPr/>
      </xdr:nvCxnSpPr>
      <xdr:spPr>
        <a:xfrm>
          <a:off x="10388600" y="1729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23375</xdr:rowOff>
    </xdr:from>
    <xdr:ext cx="599010" cy="259045"/>
    <xdr:sp macro="" textlink="">
      <xdr:nvSpPr>
        <xdr:cNvPr id="369" name="【港湾・漁港】&#10;一人当たり有形固定資産（償却資産）額平均値テキスト"/>
        <xdr:cNvSpPr txBox="1"/>
      </xdr:nvSpPr>
      <xdr:spPr>
        <a:xfrm>
          <a:off x="10566400" y="178541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323,072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498</xdr:rowOff>
    </xdr:from>
    <xdr:to>
      <xdr:col>15</xdr:col>
      <xdr:colOff>231775</xdr:colOff>
      <xdr:row>105</xdr:row>
      <xdr:rowOff>102098</xdr:rowOff>
    </xdr:to>
    <xdr:sp macro="" textlink="">
      <xdr:nvSpPr>
        <xdr:cNvPr id="370" name="フローチャート : 判断 369"/>
        <xdr:cNvSpPr/>
      </xdr:nvSpPr>
      <xdr:spPr>
        <a:xfrm>
          <a:off x="10426700" y="1800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101367</xdr:rowOff>
    </xdr:from>
    <xdr:to>
      <xdr:col>14</xdr:col>
      <xdr:colOff>79375</xdr:colOff>
      <xdr:row>107</xdr:row>
      <xdr:rowOff>31517</xdr:rowOff>
    </xdr:to>
    <xdr:sp macro="" textlink="">
      <xdr:nvSpPr>
        <xdr:cNvPr id="371" name="フローチャート : 判断 370"/>
        <xdr:cNvSpPr/>
      </xdr:nvSpPr>
      <xdr:spPr>
        <a:xfrm>
          <a:off x="9588500" y="1827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14810</xdr:rowOff>
    </xdr:from>
    <xdr:to>
      <xdr:col>15</xdr:col>
      <xdr:colOff>231775</xdr:colOff>
      <xdr:row>105</xdr:row>
      <xdr:rowOff>116410</xdr:rowOff>
    </xdr:to>
    <xdr:sp macro="" textlink="">
      <xdr:nvSpPr>
        <xdr:cNvPr id="377" name="円/楕円 376"/>
        <xdr:cNvSpPr/>
      </xdr:nvSpPr>
      <xdr:spPr>
        <a:xfrm>
          <a:off x="10426700" y="1801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164687</xdr:rowOff>
    </xdr:from>
    <xdr:ext cx="599010" cy="259045"/>
    <xdr:sp macro="" textlink="">
      <xdr:nvSpPr>
        <xdr:cNvPr id="378" name="【港湾・漁港】&#10;一人当たり有形固定資産（償却資産）額該当値テキスト"/>
        <xdr:cNvSpPr txBox="1"/>
      </xdr:nvSpPr>
      <xdr:spPr>
        <a:xfrm>
          <a:off x="10566400" y="1799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315,559</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22389</xdr:rowOff>
    </xdr:from>
    <xdr:to>
      <xdr:col>14</xdr:col>
      <xdr:colOff>79375</xdr:colOff>
      <xdr:row>105</xdr:row>
      <xdr:rowOff>123989</xdr:rowOff>
    </xdr:to>
    <xdr:sp macro="" textlink="">
      <xdr:nvSpPr>
        <xdr:cNvPr id="379" name="円/楕円 378"/>
        <xdr:cNvSpPr/>
      </xdr:nvSpPr>
      <xdr:spPr>
        <a:xfrm>
          <a:off x="9588500" y="180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105</xdr:row>
      <xdr:rowOff>65610</xdr:rowOff>
    </xdr:from>
    <xdr:to>
      <xdr:col>15</xdr:col>
      <xdr:colOff>180975</xdr:colOff>
      <xdr:row>105</xdr:row>
      <xdr:rowOff>73189</xdr:rowOff>
    </xdr:to>
    <xdr:cxnSp macro="">
      <xdr:nvCxnSpPr>
        <xdr:cNvPr id="380" name="直線コネクタ 379"/>
        <xdr:cNvCxnSpPr/>
      </xdr:nvCxnSpPr>
      <xdr:spPr>
        <a:xfrm flipV="1">
          <a:off x="9639300" y="18067860"/>
          <a:ext cx="838200" cy="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107</xdr:row>
      <xdr:rowOff>22644</xdr:rowOff>
    </xdr:from>
    <xdr:ext cx="599010" cy="259045"/>
    <xdr:sp macro="" textlink="">
      <xdr:nvSpPr>
        <xdr:cNvPr id="381" name="n_1aveValue【港湾・漁港】&#10;一人当たり有形固定資産（償却資産）額"/>
        <xdr:cNvSpPr txBox="1"/>
      </xdr:nvSpPr>
      <xdr:spPr>
        <a:xfrm>
          <a:off x="9327094" y="1836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180,122</a:t>
          </a:r>
          <a:endParaRPr kumimoji="1" lang="ja-JP" altLang="en-US" sz="1000" b="1">
            <a:solidFill>
              <a:srgbClr val="000080"/>
            </a:solidFill>
            <a:latin typeface="ＭＳ Ｐゴシック"/>
          </a:endParaRPr>
        </a:p>
      </xdr:txBody>
    </xdr:sp>
    <xdr:clientData/>
  </xdr:oneCellAnchor>
  <xdr:oneCellAnchor>
    <xdr:from>
      <xdr:col>13</xdr:col>
      <xdr:colOff>402169</xdr:colOff>
      <xdr:row>103</xdr:row>
      <xdr:rowOff>140516</xdr:rowOff>
    </xdr:from>
    <xdr:ext cx="599010" cy="259045"/>
    <xdr:sp macro="" textlink="">
      <xdr:nvSpPr>
        <xdr:cNvPr id="382" name="n_1mainValue【港湾・漁港】&#10;一人当たり有形固定資産（償却資産）額"/>
        <xdr:cNvSpPr txBox="1"/>
      </xdr:nvSpPr>
      <xdr:spPr>
        <a:xfrm>
          <a:off x="9327094" y="1779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311,580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4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407" name="直線コネクタ 406"/>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408"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409" name="直線コネクタ 408"/>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410"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411" name="直線コネクタ 41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412"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413" name="フローチャート : 判断 412"/>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414" name="フローチャート : 判断 413"/>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15" name="テキスト ボックス 4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16" name="テキスト ボックス 4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7" name="テキスト ボックス 4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8" name="テキスト ボックス 4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9" name="テキスト ボックス 4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105410</xdr:rowOff>
    </xdr:from>
    <xdr:to>
      <xdr:col>23</xdr:col>
      <xdr:colOff>568325</xdr:colOff>
      <xdr:row>37</xdr:row>
      <xdr:rowOff>35560</xdr:rowOff>
    </xdr:to>
    <xdr:sp macro="" textlink="">
      <xdr:nvSpPr>
        <xdr:cNvPr id="420" name="円/楕円 419"/>
        <xdr:cNvSpPr/>
      </xdr:nvSpPr>
      <xdr:spPr>
        <a:xfrm>
          <a:off x="16268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128287</xdr:rowOff>
    </xdr:from>
    <xdr:ext cx="405111" cy="259045"/>
    <xdr:sp macro="" textlink="">
      <xdr:nvSpPr>
        <xdr:cNvPr id="421" name="【認定こども園・幼稚園・保育所】&#10;有形固定資産減価償却率該当値テキスト"/>
        <xdr:cNvSpPr txBox="1"/>
      </xdr:nvSpPr>
      <xdr:spPr>
        <a:xfrm>
          <a:off x="164084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128270</xdr:rowOff>
    </xdr:from>
    <xdr:to>
      <xdr:col>22</xdr:col>
      <xdr:colOff>415925</xdr:colOff>
      <xdr:row>37</xdr:row>
      <xdr:rowOff>58420</xdr:rowOff>
    </xdr:to>
    <xdr:sp macro="" textlink="">
      <xdr:nvSpPr>
        <xdr:cNvPr id="422" name="円/楕円 421"/>
        <xdr:cNvSpPr/>
      </xdr:nvSpPr>
      <xdr:spPr>
        <a:xfrm>
          <a:off x="1543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156210</xdr:rowOff>
    </xdr:from>
    <xdr:to>
      <xdr:col>23</xdr:col>
      <xdr:colOff>517525</xdr:colOff>
      <xdr:row>37</xdr:row>
      <xdr:rowOff>7620</xdr:rowOff>
    </xdr:to>
    <xdr:cxnSp macro="">
      <xdr:nvCxnSpPr>
        <xdr:cNvPr id="423" name="直線コネクタ 422"/>
        <xdr:cNvCxnSpPr/>
      </xdr:nvCxnSpPr>
      <xdr:spPr>
        <a:xfrm flipV="1">
          <a:off x="15481300" y="63284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66692</xdr:rowOff>
    </xdr:from>
    <xdr:ext cx="405111" cy="259045"/>
    <xdr:sp macro="" textlink="">
      <xdr:nvSpPr>
        <xdr:cNvPr id="424"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74947</xdr:rowOff>
    </xdr:from>
    <xdr:ext cx="405111" cy="259045"/>
    <xdr:sp macro="" textlink="">
      <xdr:nvSpPr>
        <xdr:cNvPr id="425" name="n_1mainValue【認定こども園・幼稚園・保育所】&#10;有形固定資産減価償却率"/>
        <xdr:cNvSpPr txBox="1"/>
      </xdr:nvSpPr>
      <xdr:spPr>
        <a:xfrm>
          <a:off x="15266043"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36" name="直線コネクタ 4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37" name="テキスト ボックス 43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38" name="直線コネクタ 4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39" name="テキスト ボックス 43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40" name="直線コネクタ 4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41" name="テキスト ボックス 44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42" name="直線コネクタ 4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43" name="テキスト ボックス 44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44" name="直線コネクタ 4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45" name="テキスト ボックス 4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447" name="直線コネクタ 446"/>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448"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449" name="直線コネクタ 448"/>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450"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451" name="直線コネクタ 450"/>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452"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453" name="フローチャート : 判断 452"/>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454" name="フローチャート : 判断 453"/>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162560</xdr:rowOff>
    </xdr:from>
    <xdr:to>
      <xdr:col>32</xdr:col>
      <xdr:colOff>238125</xdr:colOff>
      <xdr:row>37</xdr:row>
      <xdr:rowOff>92710</xdr:rowOff>
    </xdr:to>
    <xdr:sp macro="" textlink="">
      <xdr:nvSpPr>
        <xdr:cNvPr id="460" name="円/楕円 459"/>
        <xdr:cNvSpPr/>
      </xdr:nvSpPr>
      <xdr:spPr>
        <a:xfrm>
          <a:off x="22110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13987</xdr:rowOff>
    </xdr:from>
    <xdr:ext cx="469744" cy="259045"/>
    <xdr:sp macro="" textlink="">
      <xdr:nvSpPr>
        <xdr:cNvPr id="461" name="【認定こども園・幼稚園・保育所】&#10;一人当たり面積該当値テキスト"/>
        <xdr:cNvSpPr txBox="1"/>
      </xdr:nvSpPr>
      <xdr:spPr>
        <a:xfrm>
          <a:off x="222504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18542</xdr:rowOff>
    </xdr:from>
    <xdr:to>
      <xdr:col>31</xdr:col>
      <xdr:colOff>85725</xdr:colOff>
      <xdr:row>37</xdr:row>
      <xdr:rowOff>120142</xdr:rowOff>
    </xdr:to>
    <xdr:sp macro="" textlink="">
      <xdr:nvSpPr>
        <xdr:cNvPr id="462" name="円/楕円 461"/>
        <xdr:cNvSpPr/>
      </xdr:nvSpPr>
      <xdr:spPr>
        <a:xfrm>
          <a:off x="21272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41910</xdr:rowOff>
    </xdr:from>
    <xdr:to>
      <xdr:col>32</xdr:col>
      <xdr:colOff>187325</xdr:colOff>
      <xdr:row>37</xdr:row>
      <xdr:rowOff>69342</xdr:rowOff>
    </xdr:to>
    <xdr:cxnSp macro="">
      <xdr:nvCxnSpPr>
        <xdr:cNvPr id="463" name="直線コネクタ 462"/>
        <xdr:cNvCxnSpPr/>
      </xdr:nvCxnSpPr>
      <xdr:spPr>
        <a:xfrm flipV="1">
          <a:off x="21323300" y="63855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99839</xdr:rowOff>
    </xdr:from>
    <xdr:ext cx="469744" cy="259045"/>
    <xdr:sp macro="" textlink="">
      <xdr:nvSpPr>
        <xdr:cNvPr id="464" name="n_1aveValue【認定こども園・幼稚園・保育所】&#10;一人当たり面積"/>
        <xdr:cNvSpPr txBox="1"/>
      </xdr:nvSpPr>
      <xdr:spPr>
        <a:xfrm>
          <a:off x="210757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136669</xdr:rowOff>
    </xdr:from>
    <xdr:ext cx="469744" cy="259045"/>
    <xdr:sp macro="" textlink="">
      <xdr:nvSpPr>
        <xdr:cNvPr id="465" name="n_1mainValue【認定こども園・幼稚園・保育所】&#10;一人当たり面積"/>
        <xdr:cNvSpPr txBox="1"/>
      </xdr:nvSpPr>
      <xdr:spPr>
        <a:xfrm>
          <a:off x="210757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6" name="テキスト ボックス 47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77" name="直線コネクタ 47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78" name="テキスト ボックス 47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9" name="直線コネクタ 47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80" name="テキスト ボックス 47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81" name="直線コネクタ 48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82" name="テキスト ボックス 48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83" name="直線コネクタ 48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84" name="テキスト ボックス 48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85" name="直線コネクタ 48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86" name="テキスト ボックス 48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8" name="テキスト ボックス 48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490" name="直線コネクタ 489"/>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491"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492" name="直線コネクタ 491"/>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493"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494" name="直線コネクタ 493"/>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95"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96" name="フローチャート : 判断 495"/>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97" name="フローチャート : 判断 496"/>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154940</xdr:rowOff>
    </xdr:from>
    <xdr:to>
      <xdr:col>23</xdr:col>
      <xdr:colOff>568325</xdr:colOff>
      <xdr:row>59</xdr:row>
      <xdr:rowOff>85090</xdr:rowOff>
    </xdr:to>
    <xdr:sp macro="" textlink="">
      <xdr:nvSpPr>
        <xdr:cNvPr id="503" name="円/楕円 502"/>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6367</xdr:rowOff>
    </xdr:from>
    <xdr:ext cx="405111" cy="259045"/>
    <xdr:sp macro="" textlink="">
      <xdr:nvSpPr>
        <xdr:cNvPr id="504" name="【学校施設】&#10;有形固定資産減価償却率該当値テキスト"/>
        <xdr:cNvSpPr txBox="1"/>
      </xdr:nvSpPr>
      <xdr:spPr>
        <a:xfrm>
          <a:off x="164084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143510</xdr:rowOff>
    </xdr:from>
    <xdr:to>
      <xdr:col>22</xdr:col>
      <xdr:colOff>415925</xdr:colOff>
      <xdr:row>59</xdr:row>
      <xdr:rowOff>73660</xdr:rowOff>
    </xdr:to>
    <xdr:sp macro="" textlink="">
      <xdr:nvSpPr>
        <xdr:cNvPr id="505" name="円/楕円 504"/>
        <xdr:cNvSpPr/>
      </xdr:nvSpPr>
      <xdr:spPr>
        <a:xfrm>
          <a:off x="1543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22860</xdr:rowOff>
    </xdr:from>
    <xdr:to>
      <xdr:col>23</xdr:col>
      <xdr:colOff>517525</xdr:colOff>
      <xdr:row>59</xdr:row>
      <xdr:rowOff>34290</xdr:rowOff>
    </xdr:to>
    <xdr:cxnSp macro="">
      <xdr:nvCxnSpPr>
        <xdr:cNvPr id="506" name="直線コネクタ 505"/>
        <xdr:cNvCxnSpPr/>
      </xdr:nvCxnSpPr>
      <xdr:spPr>
        <a:xfrm>
          <a:off x="15481300" y="101384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156227</xdr:rowOff>
    </xdr:from>
    <xdr:ext cx="405111" cy="259045"/>
    <xdr:sp macro="" textlink="">
      <xdr:nvSpPr>
        <xdr:cNvPr id="507" name="n_1aveValue【学校施設】&#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90187</xdr:rowOff>
    </xdr:from>
    <xdr:ext cx="405111" cy="259045"/>
    <xdr:sp macro="" textlink="">
      <xdr:nvSpPr>
        <xdr:cNvPr id="508" name="n_1mainValue【学校施設】&#10;有形固定資産減価償却率"/>
        <xdr:cNvSpPr txBox="1"/>
      </xdr:nvSpPr>
      <xdr:spPr>
        <a:xfrm>
          <a:off x="15266043"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9" name="正方形/長方形 5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10" name="正方形/長方形 5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11" name="正方形/長方形 5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12" name="正方形/長方形 5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13" name="正方形/長方形 5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14" name="正方形/長方形 5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5" name="正方形/長方形 5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6" name="正方形/長方形 5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7" name="テキスト ボックス 5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8" name="直線コネクタ 5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9" name="テキスト ボックス 51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520" name="直線コネクタ 51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21" name="テキスト ボックス 52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22" name="直線コネクタ 52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23" name="テキスト ボックス 52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24" name="直線コネクタ 52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25" name="テキスト ボックス 52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26" name="直線コネクタ 52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27" name="テキスト ボックス 52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28" name="直線コネクタ 52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29" name="テキスト ボックス 52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30" name="直線コネクタ 52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31" name="テキスト ボックス 53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32" name="直線コネクタ 5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33" name="テキスト ボックス 5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3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535" name="直線コネクタ 534"/>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536"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537" name="直線コネクタ 536"/>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538"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539" name="直線コネクタ 538"/>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540"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541" name="フローチャート : 判断 540"/>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542" name="フローチャート : 判断 541"/>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43" name="テキスト ボックス 5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44" name="テキスト ボックス 5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45" name="テキスト ボックス 5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46" name="テキスト ボックス 5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7" name="テキスト ボックス 5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14515</xdr:rowOff>
    </xdr:from>
    <xdr:to>
      <xdr:col>32</xdr:col>
      <xdr:colOff>238125</xdr:colOff>
      <xdr:row>56</xdr:row>
      <xdr:rowOff>116115</xdr:rowOff>
    </xdr:to>
    <xdr:sp macro="" textlink="">
      <xdr:nvSpPr>
        <xdr:cNvPr id="548" name="円/楕円 547"/>
        <xdr:cNvSpPr/>
      </xdr:nvSpPr>
      <xdr:spPr>
        <a:xfrm>
          <a:off x="221107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138992</xdr:rowOff>
    </xdr:from>
    <xdr:ext cx="469744" cy="259045"/>
    <xdr:sp macro="" textlink="">
      <xdr:nvSpPr>
        <xdr:cNvPr id="549" name="【学校施設】&#10;一人当たり面積該当値テキスト"/>
        <xdr:cNvSpPr txBox="1"/>
      </xdr:nvSpPr>
      <xdr:spPr>
        <a:xfrm>
          <a:off x="22250400" y="956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90715</xdr:rowOff>
    </xdr:from>
    <xdr:to>
      <xdr:col>31</xdr:col>
      <xdr:colOff>85725</xdr:colOff>
      <xdr:row>57</xdr:row>
      <xdr:rowOff>20865</xdr:rowOff>
    </xdr:to>
    <xdr:sp macro="" textlink="">
      <xdr:nvSpPr>
        <xdr:cNvPr id="550" name="円/楕円 549"/>
        <xdr:cNvSpPr/>
      </xdr:nvSpPr>
      <xdr:spPr>
        <a:xfrm>
          <a:off x="21272500" y="96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65315</xdr:rowOff>
    </xdr:from>
    <xdr:to>
      <xdr:col>32</xdr:col>
      <xdr:colOff>187325</xdr:colOff>
      <xdr:row>56</xdr:row>
      <xdr:rowOff>141515</xdr:rowOff>
    </xdr:to>
    <xdr:cxnSp macro="">
      <xdr:nvCxnSpPr>
        <xdr:cNvPr id="551" name="直線コネクタ 550"/>
        <xdr:cNvCxnSpPr/>
      </xdr:nvCxnSpPr>
      <xdr:spPr>
        <a:xfrm flipV="1">
          <a:off x="21323300" y="96665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100165</xdr:rowOff>
    </xdr:from>
    <xdr:ext cx="469744" cy="259045"/>
    <xdr:sp macro="" textlink="">
      <xdr:nvSpPr>
        <xdr:cNvPr id="552" name="n_1aveValue【学校施設】&#10;一人当たり面積"/>
        <xdr:cNvSpPr txBox="1"/>
      </xdr:nvSpPr>
      <xdr:spPr>
        <a:xfrm>
          <a:off x="21075727" y="10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37392</xdr:rowOff>
    </xdr:from>
    <xdr:ext cx="469744" cy="259045"/>
    <xdr:sp macro="" textlink="">
      <xdr:nvSpPr>
        <xdr:cNvPr id="553" name="n_1mainValue【学校施設】&#10;一人当たり面積"/>
        <xdr:cNvSpPr txBox="1"/>
      </xdr:nvSpPr>
      <xdr:spPr>
        <a:xfrm>
          <a:off x="21075727" y="946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54" name="正方形/長方形 5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55" name="正方形/長方形 5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56" name="正方形/長方形 5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7" name="正方形/長方形 5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8" name="正方形/長方形 5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9" name="正方形/長方形 5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60" name="正方形/長方形 5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61" name="正方形/長方形 5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62" name="テキスト ボックス 5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63" name="直線コネクタ 5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64" name="テキスト ボックス 56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65" name="直線コネクタ 56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66" name="テキスト ボックス 56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67" name="直線コネクタ 56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68" name="テキスト ボックス 56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69" name="直線コネクタ 56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70" name="テキスト ボックス 56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71" name="直線コネクタ 57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72" name="テキスト ボックス 57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73" name="直線コネクタ 5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74" name="テキスト ボックス 5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7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86106</xdr:rowOff>
    </xdr:from>
    <xdr:to>
      <xdr:col>23</xdr:col>
      <xdr:colOff>516889</xdr:colOff>
      <xdr:row>86</xdr:row>
      <xdr:rowOff>124968</xdr:rowOff>
    </xdr:to>
    <xdr:cxnSp macro="">
      <xdr:nvCxnSpPr>
        <xdr:cNvPr id="576" name="直線コネクタ 575"/>
        <xdr:cNvCxnSpPr/>
      </xdr:nvCxnSpPr>
      <xdr:spPr>
        <a:xfrm flipV="1">
          <a:off x="16318864" y="13287756"/>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128795</xdr:rowOff>
    </xdr:from>
    <xdr:ext cx="405111" cy="259045"/>
    <xdr:sp macro="" textlink="">
      <xdr:nvSpPr>
        <xdr:cNvPr id="577" name="【児童館】&#10;有形固定資産減価償却率最小値テキスト"/>
        <xdr:cNvSpPr txBox="1"/>
      </xdr:nvSpPr>
      <xdr:spPr>
        <a:xfrm>
          <a:off x="16408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86</xdr:row>
      <xdr:rowOff>124968</xdr:rowOff>
    </xdr:from>
    <xdr:to>
      <xdr:col>23</xdr:col>
      <xdr:colOff>606425</xdr:colOff>
      <xdr:row>86</xdr:row>
      <xdr:rowOff>124968</xdr:rowOff>
    </xdr:to>
    <xdr:cxnSp macro="">
      <xdr:nvCxnSpPr>
        <xdr:cNvPr id="578" name="直線コネクタ 577"/>
        <xdr:cNvCxnSpPr/>
      </xdr:nvCxnSpPr>
      <xdr:spPr>
        <a:xfrm>
          <a:off x="16230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32783</xdr:rowOff>
    </xdr:from>
    <xdr:ext cx="405111" cy="259045"/>
    <xdr:sp macro="" textlink="">
      <xdr:nvSpPr>
        <xdr:cNvPr id="579" name="【児童館】&#10;有形固定資産減価償却率最大値テキスト"/>
        <xdr:cNvSpPr txBox="1"/>
      </xdr:nvSpPr>
      <xdr:spPr>
        <a:xfrm>
          <a:off x="16408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77</xdr:row>
      <xdr:rowOff>86106</xdr:rowOff>
    </xdr:from>
    <xdr:to>
      <xdr:col>23</xdr:col>
      <xdr:colOff>606425</xdr:colOff>
      <xdr:row>77</xdr:row>
      <xdr:rowOff>86106</xdr:rowOff>
    </xdr:to>
    <xdr:cxnSp macro="">
      <xdr:nvCxnSpPr>
        <xdr:cNvPr id="580" name="直線コネクタ 579"/>
        <xdr:cNvCxnSpPr/>
      </xdr:nvCxnSpPr>
      <xdr:spPr>
        <a:xfrm>
          <a:off x="16230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112031</xdr:rowOff>
    </xdr:from>
    <xdr:ext cx="405111" cy="259045"/>
    <xdr:sp macro="" textlink="">
      <xdr:nvSpPr>
        <xdr:cNvPr id="581" name="【児童館】&#10;有形固定資産減価償却率平均値テキスト"/>
        <xdr:cNvSpPr txBox="1"/>
      </xdr:nvSpPr>
      <xdr:spPr>
        <a:xfrm>
          <a:off x="16408400" y="145138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133604</xdr:rowOff>
    </xdr:from>
    <xdr:to>
      <xdr:col>23</xdr:col>
      <xdr:colOff>568325</xdr:colOff>
      <xdr:row>85</xdr:row>
      <xdr:rowOff>63754</xdr:rowOff>
    </xdr:to>
    <xdr:sp macro="" textlink="">
      <xdr:nvSpPr>
        <xdr:cNvPr id="582" name="フローチャート : 判断 581"/>
        <xdr:cNvSpPr/>
      </xdr:nvSpPr>
      <xdr:spPr>
        <a:xfrm>
          <a:off x="162687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126746</xdr:rowOff>
    </xdr:from>
    <xdr:to>
      <xdr:col>22</xdr:col>
      <xdr:colOff>415925</xdr:colOff>
      <xdr:row>86</xdr:row>
      <xdr:rowOff>56896</xdr:rowOff>
    </xdr:to>
    <xdr:sp macro="" textlink="">
      <xdr:nvSpPr>
        <xdr:cNvPr id="583" name="フローチャート : 判断 582"/>
        <xdr:cNvSpPr/>
      </xdr:nvSpPr>
      <xdr:spPr>
        <a:xfrm>
          <a:off x="15430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84" name="テキスト ボックス 5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85" name="テキスト ボックス 5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6" name="テキスト ボックス 5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7" name="テキスト ボックス 5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8" name="テキスト ボックス 5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151892</xdr:rowOff>
    </xdr:from>
    <xdr:to>
      <xdr:col>23</xdr:col>
      <xdr:colOff>568325</xdr:colOff>
      <xdr:row>81</xdr:row>
      <xdr:rowOff>82042</xdr:rowOff>
    </xdr:to>
    <xdr:sp macro="" textlink="">
      <xdr:nvSpPr>
        <xdr:cNvPr id="589" name="円/楕円 588"/>
        <xdr:cNvSpPr/>
      </xdr:nvSpPr>
      <xdr:spPr>
        <a:xfrm>
          <a:off x="162687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3319</xdr:rowOff>
    </xdr:from>
    <xdr:ext cx="405111" cy="259045"/>
    <xdr:sp macro="" textlink="">
      <xdr:nvSpPr>
        <xdr:cNvPr id="590" name="【児童館】&#10;有形固定資産減価償却率該当値テキスト"/>
        <xdr:cNvSpPr txBox="1"/>
      </xdr:nvSpPr>
      <xdr:spPr>
        <a:xfrm>
          <a:off x="16408400" y="1371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71882</xdr:rowOff>
    </xdr:from>
    <xdr:to>
      <xdr:col>22</xdr:col>
      <xdr:colOff>415925</xdr:colOff>
      <xdr:row>82</xdr:row>
      <xdr:rowOff>2032</xdr:rowOff>
    </xdr:to>
    <xdr:sp macro="" textlink="">
      <xdr:nvSpPr>
        <xdr:cNvPr id="591" name="円/楕円 590"/>
        <xdr:cNvSpPr/>
      </xdr:nvSpPr>
      <xdr:spPr>
        <a:xfrm>
          <a:off x="15430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31242</xdr:rowOff>
    </xdr:from>
    <xdr:to>
      <xdr:col>23</xdr:col>
      <xdr:colOff>517525</xdr:colOff>
      <xdr:row>81</xdr:row>
      <xdr:rowOff>122682</xdr:rowOff>
    </xdr:to>
    <xdr:cxnSp macro="">
      <xdr:nvCxnSpPr>
        <xdr:cNvPr id="592" name="直線コネクタ 591"/>
        <xdr:cNvCxnSpPr/>
      </xdr:nvCxnSpPr>
      <xdr:spPr>
        <a:xfrm flipV="1">
          <a:off x="15481300" y="139186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86</xdr:row>
      <xdr:rowOff>48023</xdr:rowOff>
    </xdr:from>
    <xdr:ext cx="405111" cy="259045"/>
    <xdr:sp macro="" textlink="">
      <xdr:nvSpPr>
        <xdr:cNvPr id="593" name="n_1aveValue【児童館】&#10;有形固定資産減価償却率"/>
        <xdr:cNvSpPr txBox="1"/>
      </xdr:nvSpPr>
      <xdr:spPr>
        <a:xfrm>
          <a:off x="15266043" y="1479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18559</xdr:rowOff>
    </xdr:from>
    <xdr:ext cx="405111" cy="259045"/>
    <xdr:sp macro="" textlink="">
      <xdr:nvSpPr>
        <xdr:cNvPr id="594" name="n_1mainValue【児童館】&#10;有形固定資産減価償却率"/>
        <xdr:cNvSpPr txBox="1"/>
      </xdr:nvSpPr>
      <xdr:spPr>
        <a:xfrm>
          <a:off x="15266043" y="1373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95" name="正方形/長方形 5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6" name="正方形/長方形 5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7" name="正方形/長方形 5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8" name="正方形/長方形 5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9" name="正方形/長方形 5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600" name="正方形/長方形 5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601" name="正方形/長方形 6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602" name="正方形/長方形 6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603" name="テキスト ボックス 6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604" name="直線コネクタ 6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605" name="直線コネクタ 60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606" name="テキスト ボックス 60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607" name="直線コネクタ 60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608" name="テキスト ボックス 60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609" name="直線コネクタ 60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610" name="テキスト ボックス 60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611" name="直線コネクタ 61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612" name="テキスト ボックス 61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13" name="直線コネクタ 6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4" name="テキスト ボックス 6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616" name="直線コネクタ 615"/>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617"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618" name="直線コネクタ 617"/>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619"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620" name="直線コネクタ 619"/>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621"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622" name="フローチャート : 判断 621"/>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623" name="フローチャート : 判断 622"/>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4" name="テキスト ボックス 6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5" name="テキスト ボックス 6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6" name="テキスト ボックス 6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7" name="テキスト ボックス 6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8" name="テキスト ボックス 6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90170</xdr:rowOff>
    </xdr:from>
    <xdr:to>
      <xdr:col>32</xdr:col>
      <xdr:colOff>238125</xdr:colOff>
      <xdr:row>82</xdr:row>
      <xdr:rowOff>20320</xdr:rowOff>
    </xdr:to>
    <xdr:sp macro="" textlink="">
      <xdr:nvSpPr>
        <xdr:cNvPr id="629" name="円/楕円 628"/>
        <xdr:cNvSpPr/>
      </xdr:nvSpPr>
      <xdr:spPr>
        <a:xfrm>
          <a:off x="22110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113047</xdr:rowOff>
    </xdr:from>
    <xdr:ext cx="469744" cy="259045"/>
    <xdr:sp macro="" textlink="">
      <xdr:nvSpPr>
        <xdr:cNvPr id="630" name="【児童館】&#10;一人当たり面積該当値テキスト"/>
        <xdr:cNvSpPr txBox="1"/>
      </xdr:nvSpPr>
      <xdr:spPr>
        <a:xfrm>
          <a:off x="22250400"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113030</xdr:rowOff>
    </xdr:from>
    <xdr:to>
      <xdr:col>31</xdr:col>
      <xdr:colOff>85725</xdr:colOff>
      <xdr:row>82</xdr:row>
      <xdr:rowOff>43180</xdr:rowOff>
    </xdr:to>
    <xdr:sp macro="" textlink="">
      <xdr:nvSpPr>
        <xdr:cNvPr id="631" name="円/楕円 630"/>
        <xdr:cNvSpPr/>
      </xdr:nvSpPr>
      <xdr:spPr>
        <a:xfrm>
          <a:off x="21272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140970</xdr:rowOff>
    </xdr:from>
    <xdr:to>
      <xdr:col>32</xdr:col>
      <xdr:colOff>187325</xdr:colOff>
      <xdr:row>81</xdr:row>
      <xdr:rowOff>163830</xdr:rowOff>
    </xdr:to>
    <xdr:cxnSp macro="">
      <xdr:nvCxnSpPr>
        <xdr:cNvPr id="632" name="直線コネクタ 631"/>
        <xdr:cNvCxnSpPr/>
      </xdr:nvCxnSpPr>
      <xdr:spPr>
        <a:xfrm flipV="1">
          <a:off x="21323300" y="14028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68597</xdr:rowOff>
    </xdr:from>
    <xdr:ext cx="469744" cy="259045"/>
    <xdr:sp macro="" textlink="">
      <xdr:nvSpPr>
        <xdr:cNvPr id="633"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59707</xdr:rowOff>
    </xdr:from>
    <xdr:ext cx="469744" cy="259045"/>
    <xdr:sp macro="" textlink="">
      <xdr:nvSpPr>
        <xdr:cNvPr id="634" name="n_1mainValue【児童館】&#10;一人当たり面積"/>
        <xdr:cNvSpPr txBox="1"/>
      </xdr:nvSpPr>
      <xdr:spPr>
        <a:xfrm>
          <a:off x="210757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45" name="テキスト ボックス 64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46" name="直線コネクタ 6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47" name="テキスト ボックス 64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48" name="直線コネクタ 6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49" name="テキスト ボックス 6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50" name="直線コネクタ 6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51" name="テキスト ボックス 6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52" name="直線コネクタ 6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53" name="テキスト ボックス 6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54" name="直線コネクタ 6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55" name="テキスト ボックス 65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7" name="テキスト ボックス 6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659" name="直線コネクタ 658"/>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60"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61" name="直線コネクタ 660"/>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62"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63" name="直線コネクタ 662"/>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33038</xdr:rowOff>
    </xdr:from>
    <xdr:ext cx="405111" cy="259045"/>
    <xdr:sp macro="" textlink="">
      <xdr:nvSpPr>
        <xdr:cNvPr id="664" name="【公民館】&#10;有形固定資産減価償却率平均値テキスト"/>
        <xdr:cNvSpPr txBox="1"/>
      </xdr:nvSpPr>
      <xdr:spPr>
        <a:xfrm>
          <a:off x="16408400" y="1786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665" name="フローチャート : 判断 664"/>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666" name="フローチャート : 判断 665"/>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7" name="テキスト ボックス 6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8" name="テキスト ボックス 6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9" name="テキスト ボックス 6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70" name="テキスト ボックス 6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71" name="テキスト ボックス 6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166370</xdr:rowOff>
    </xdr:from>
    <xdr:to>
      <xdr:col>23</xdr:col>
      <xdr:colOff>568325</xdr:colOff>
      <xdr:row>106</xdr:row>
      <xdr:rowOff>96520</xdr:rowOff>
    </xdr:to>
    <xdr:sp macro="" textlink="">
      <xdr:nvSpPr>
        <xdr:cNvPr id="672" name="円/楕円 671"/>
        <xdr:cNvSpPr/>
      </xdr:nvSpPr>
      <xdr:spPr>
        <a:xfrm>
          <a:off x="16268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144797</xdr:rowOff>
    </xdr:from>
    <xdr:ext cx="405111" cy="259045"/>
    <xdr:sp macro="" textlink="">
      <xdr:nvSpPr>
        <xdr:cNvPr id="673" name="【公民館】&#10;有形固定資産減価償却率該当値テキスト"/>
        <xdr:cNvSpPr txBox="1"/>
      </xdr:nvSpPr>
      <xdr:spPr>
        <a:xfrm>
          <a:off x="164084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33020</xdr:rowOff>
    </xdr:from>
    <xdr:to>
      <xdr:col>22</xdr:col>
      <xdr:colOff>415925</xdr:colOff>
      <xdr:row>106</xdr:row>
      <xdr:rowOff>134620</xdr:rowOff>
    </xdr:to>
    <xdr:sp macro="" textlink="">
      <xdr:nvSpPr>
        <xdr:cNvPr id="674" name="円/楕円 673"/>
        <xdr:cNvSpPr/>
      </xdr:nvSpPr>
      <xdr:spPr>
        <a:xfrm>
          <a:off x="15430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45720</xdr:rowOff>
    </xdr:from>
    <xdr:to>
      <xdr:col>23</xdr:col>
      <xdr:colOff>517525</xdr:colOff>
      <xdr:row>106</xdr:row>
      <xdr:rowOff>83820</xdr:rowOff>
    </xdr:to>
    <xdr:cxnSp macro="">
      <xdr:nvCxnSpPr>
        <xdr:cNvPr id="675" name="直線コネクタ 674"/>
        <xdr:cNvCxnSpPr/>
      </xdr:nvCxnSpPr>
      <xdr:spPr>
        <a:xfrm flipV="1">
          <a:off x="15481300" y="18219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160672</xdr:rowOff>
    </xdr:from>
    <xdr:ext cx="405111" cy="259045"/>
    <xdr:sp macro="" textlink="">
      <xdr:nvSpPr>
        <xdr:cNvPr id="676" name="n_1aveValue【公民館】&#10;有形固定資産減価償却率"/>
        <xdr:cNvSpPr txBox="1"/>
      </xdr:nvSpPr>
      <xdr:spPr>
        <a:xfrm>
          <a:off x="15266043"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125747</xdr:rowOff>
    </xdr:from>
    <xdr:ext cx="405111" cy="259045"/>
    <xdr:sp macro="" textlink="">
      <xdr:nvSpPr>
        <xdr:cNvPr id="677" name="n_1mainValue【公民館】&#10;有形固定資産減価償却率"/>
        <xdr:cNvSpPr txBox="1"/>
      </xdr:nvSpPr>
      <xdr:spPr>
        <a:xfrm>
          <a:off x="15266043"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8" name="正方形/長方形 6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9" name="正方形/長方形 6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80" name="正方形/長方形 6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81" name="正方形/長方形 6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82" name="正方形/長方形 6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83" name="正方形/長方形 6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4" name="正方形/長方形 6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5" name="正方形/長方形 6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6" name="テキスト ボックス 6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7" name="直線コネクタ 6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88" name="直線コネクタ 6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89" name="テキスト ボックス 6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90" name="直線コネクタ 6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91" name="テキスト ボックス 6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92" name="直線コネクタ 6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93" name="テキスト ボックス 6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94" name="直線コネクタ 6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95" name="テキスト ボックス 6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96" name="直線コネクタ 6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97" name="テキスト ボックス 6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8" name="直線コネクタ 6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9" name="テキスト ボックス 6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70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701" name="直線コネクタ 700"/>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702"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703" name="直線コネクタ 702"/>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704"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705" name="直線コネクタ 704"/>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17797</xdr:rowOff>
    </xdr:from>
    <xdr:ext cx="469744" cy="259045"/>
    <xdr:sp macro="" textlink="">
      <xdr:nvSpPr>
        <xdr:cNvPr id="706" name="【公民館】&#10;一人当たり面積平均値テキスト"/>
        <xdr:cNvSpPr txBox="1"/>
      </xdr:nvSpPr>
      <xdr:spPr>
        <a:xfrm>
          <a:off x="22250400" y="1802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707" name="フローチャート : 判断 706"/>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708" name="フローチャート : 判断 707"/>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9" name="テキスト ボックス 7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10" name="テキスト ボックス 7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11" name="テキスト ボックス 7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12" name="テキスト ボックス 7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13" name="テキスト ボックス 7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158750</xdr:rowOff>
    </xdr:from>
    <xdr:to>
      <xdr:col>32</xdr:col>
      <xdr:colOff>238125</xdr:colOff>
      <xdr:row>107</xdr:row>
      <xdr:rowOff>88900</xdr:rowOff>
    </xdr:to>
    <xdr:sp macro="" textlink="">
      <xdr:nvSpPr>
        <xdr:cNvPr id="714" name="円/楕円 713"/>
        <xdr:cNvSpPr/>
      </xdr:nvSpPr>
      <xdr:spPr>
        <a:xfrm>
          <a:off x="221107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137177</xdr:rowOff>
    </xdr:from>
    <xdr:ext cx="469744" cy="259045"/>
    <xdr:sp macro="" textlink="">
      <xdr:nvSpPr>
        <xdr:cNvPr id="715" name="【公民館】&#10;一人当たり面積該当値テキスト"/>
        <xdr:cNvSpPr txBox="1"/>
      </xdr:nvSpPr>
      <xdr:spPr>
        <a:xfrm>
          <a:off x="22250400"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162561</xdr:rowOff>
    </xdr:from>
    <xdr:to>
      <xdr:col>31</xdr:col>
      <xdr:colOff>85725</xdr:colOff>
      <xdr:row>107</xdr:row>
      <xdr:rowOff>92711</xdr:rowOff>
    </xdr:to>
    <xdr:sp macro="" textlink="">
      <xdr:nvSpPr>
        <xdr:cNvPr id="716" name="円/楕円 715"/>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38100</xdr:rowOff>
    </xdr:from>
    <xdr:to>
      <xdr:col>32</xdr:col>
      <xdr:colOff>187325</xdr:colOff>
      <xdr:row>107</xdr:row>
      <xdr:rowOff>41911</xdr:rowOff>
    </xdr:to>
    <xdr:cxnSp macro="">
      <xdr:nvCxnSpPr>
        <xdr:cNvPr id="717" name="直線コネクタ 716"/>
        <xdr:cNvCxnSpPr/>
      </xdr:nvCxnSpPr>
      <xdr:spPr>
        <a:xfrm flipV="1">
          <a:off x="21323300" y="183832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74947</xdr:rowOff>
    </xdr:from>
    <xdr:ext cx="469744" cy="259045"/>
    <xdr:sp macro="" textlink="">
      <xdr:nvSpPr>
        <xdr:cNvPr id="718"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83838</xdr:rowOff>
    </xdr:from>
    <xdr:ext cx="469744" cy="259045"/>
    <xdr:sp macro="" textlink="">
      <xdr:nvSpPr>
        <xdr:cNvPr id="719" name="n_1mainValue【公民館】&#10;一人当たり面積"/>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ほとんどの類型において、有形固定資産減価償却率は類似団体平均を上回っているものの、道路及び公民館のみ下回っている。</a:t>
          </a:r>
          <a:endParaRPr lang="ja-JP" altLang="ja-JP" sz="1300">
            <a:effectLst/>
          </a:endParaRPr>
        </a:p>
        <a:p>
          <a:r>
            <a:rPr kumimoji="1" lang="ja-JP" altLang="ja-JP" sz="1300">
              <a:solidFill>
                <a:schemeClr val="dk1"/>
              </a:solidFill>
              <a:effectLst/>
              <a:latin typeface="+mn-lt"/>
              <a:ea typeface="+mn-ea"/>
              <a:cs typeface="+mn-cs"/>
            </a:rPr>
            <a:t>また、各施設の減価償却に伴いほとんどの類型において有形固定資産減価償却率は、上昇している。なお、学校施設については、耐震診断の結果、倒壊の危険性がある校舎の建替えに伴い、</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ポイント減少している。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76,509
76,245
1,026.91
44,650,024
43,041,548
1,543,030
24,065,392
51,767,252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41</xdr:row>
      <xdr:rowOff>1088</xdr:rowOff>
    </xdr:to>
    <xdr:cxnSp macro="">
      <xdr:nvCxnSpPr>
        <xdr:cNvPr id="58" name="直線コネクタ 57"/>
        <xdr:cNvCxnSpPr/>
      </xdr:nvCxnSpPr>
      <xdr:spPr>
        <a:xfrm flipV="1">
          <a:off x="4634865" y="566057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4915</xdr:rowOff>
    </xdr:from>
    <xdr:ext cx="405111" cy="259045"/>
    <xdr:sp macro="" textlink="">
      <xdr:nvSpPr>
        <xdr:cNvPr id="59" name="【図書館】&#10;有形固定資産減価償却率最小値テキスト"/>
        <xdr:cNvSpPr txBox="1"/>
      </xdr:nvSpPr>
      <xdr:spPr>
        <a:xfrm>
          <a:off x="4724400" y="703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41</xdr:row>
      <xdr:rowOff>1088</xdr:rowOff>
    </xdr:from>
    <xdr:to>
      <xdr:col>6</xdr:col>
      <xdr:colOff>600075</xdr:colOff>
      <xdr:row>41</xdr:row>
      <xdr:rowOff>1088</xdr:rowOff>
    </xdr:to>
    <xdr:cxnSp macro="">
      <xdr:nvCxnSpPr>
        <xdr:cNvPr id="60" name="直線コネクタ 59"/>
        <xdr:cNvCxnSpPr/>
      </xdr:nvCxnSpPr>
      <xdr:spPr>
        <a:xfrm>
          <a:off x="4546600" y="7030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10721</xdr:rowOff>
    </xdr:from>
    <xdr:ext cx="405111" cy="259045"/>
    <xdr:sp macro="" textlink="">
      <xdr:nvSpPr>
        <xdr:cNvPr id="63" name="【図書館】&#10;有形固定資産減価償却率平均値テキスト"/>
        <xdr:cNvSpPr txBox="1"/>
      </xdr:nvSpPr>
      <xdr:spPr>
        <a:xfrm>
          <a:off x="4724400" y="6354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159294</xdr:rowOff>
    </xdr:from>
    <xdr:to>
      <xdr:col>6</xdr:col>
      <xdr:colOff>561975</xdr:colOff>
      <xdr:row>38</xdr:row>
      <xdr:rowOff>89444</xdr:rowOff>
    </xdr:to>
    <xdr:sp macro="" textlink="">
      <xdr:nvSpPr>
        <xdr:cNvPr id="64" name="フローチャート : 判断 63"/>
        <xdr:cNvSpPr/>
      </xdr:nvSpPr>
      <xdr:spPr>
        <a:xfrm>
          <a:off x="45847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23767</xdr:rowOff>
    </xdr:from>
    <xdr:to>
      <xdr:col>5</xdr:col>
      <xdr:colOff>409575</xdr:colOff>
      <xdr:row>38</xdr:row>
      <xdr:rowOff>125367</xdr:rowOff>
    </xdr:to>
    <xdr:sp macro="" textlink="">
      <xdr:nvSpPr>
        <xdr:cNvPr id="65" name="フローチャート : 判断 64"/>
        <xdr:cNvSpPr/>
      </xdr:nvSpPr>
      <xdr:spPr>
        <a:xfrm>
          <a:off x="3746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121738</xdr:rowOff>
    </xdr:from>
    <xdr:to>
      <xdr:col>6</xdr:col>
      <xdr:colOff>561975</xdr:colOff>
      <xdr:row>41</xdr:row>
      <xdr:rowOff>51888</xdr:rowOff>
    </xdr:to>
    <xdr:sp macro="" textlink="">
      <xdr:nvSpPr>
        <xdr:cNvPr id="71" name="円/楕円 70"/>
        <xdr:cNvSpPr/>
      </xdr:nvSpPr>
      <xdr:spPr>
        <a:xfrm>
          <a:off x="45847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36665</xdr:rowOff>
    </xdr:from>
    <xdr:ext cx="405111" cy="259045"/>
    <xdr:sp macro="" textlink="">
      <xdr:nvSpPr>
        <xdr:cNvPr id="72" name="【図書館】&#10;有形固定資産減価償却率該当値テキスト"/>
        <xdr:cNvSpPr txBox="1"/>
      </xdr:nvSpPr>
      <xdr:spPr>
        <a:xfrm>
          <a:off x="4724400" y="6894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165826</xdr:rowOff>
    </xdr:from>
    <xdr:to>
      <xdr:col>5</xdr:col>
      <xdr:colOff>409575</xdr:colOff>
      <xdr:row>41</xdr:row>
      <xdr:rowOff>95976</xdr:rowOff>
    </xdr:to>
    <xdr:sp macro="" textlink="">
      <xdr:nvSpPr>
        <xdr:cNvPr id="73" name="円/楕円 72"/>
        <xdr:cNvSpPr/>
      </xdr:nvSpPr>
      <xdr:spPr>
        <a:xfrm>
          <a:off x="3746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1088</xdr:rowOff>
    </xdr:from>
    <xdr:to>
      <xdr:col>6</xdr:col>
      <xdr:colOff>511175</xdr:colOff>
      <xdr:row>41</xdr:row>
      <xdr:rowOff>45176</xdr:rowOff>
    </xdr:to>
    <xdr:cxnSp macro="">
      <xdr:nvCxnSpPr>
        <xdr:cNvPr id="74" name="直線コネクタ 73"/>
        <xdr:cNvCxnSpPr/>
      </xdr:nvCxnSpPr>
      <xdr:spPr>
        <a:xfrm flipV="1">
          <a:off x="3797300" y="703053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141894</xdr:rowOff>
    </xdr:from>
    <xdr:ext cx="405111" cy="259045"/>
    <xdr:sp macro="" textlink="">
      <xdr:nvSpPr>
        <xdr:cNvPr id="75" name="n_1aveValue【図書館】&#10;有形固定資産減価償却率"/>
        <xdr:cNvSpPr txBox="1"/>
      </xdr:nvSpPr>
      <xdr:spPr>
        <a:xfrm>
          <a:off x="3582043"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87103</xdr:rowOff>
    </xdr:from>
    <xdr:ext cx="405111" cy="259045"/>
    <xdr:sp macro="" textlink="">
      <xdr:nvSpPr>
        <xdr:cNvPr id="76" name="n_1mainValue【図書館】&#10;有形固定資産減価償却率"/>
        <xdr:cNvSpPr txBox="1"/>
      </xdr:nvSpPr>
      <xdr:spPr>
        <a:xfrm>
          <a:off x="3582043" y="711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8" name="直線コネクタ 97"/>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9"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100" name="直線コネクタ 99"/>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101"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2" name="直線コネクタ 101"/>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103"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4" name="フローチャート : 判断 103"/>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5" name="フローチャート : 判断 104"/>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25400</xdr:rowOff>
    </xdr:from>
    <xdr:to>
      <xdr:col>15</xdr:col>
      <xdr:colOff>231775</xdr:colOff>
      <xdr:row>34</xdr:row>
      <xdr:rowOff>127000</xdr:rowOff>
    </xdr:to>
    <xdr:sp macro="" textlink="">
      <xdr:nvSpPr>
        <xdr:cNvPr id="111" name="円/楕円 110"/>
        <xdr:cNvSpPr/>
      </xdr:nvSpPr>
      <xdr:spPr>
        <a:xfrm>
          <a:off x="104267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48277</xdr:rowOff>
    </xdr:from>
    <xdr:ext cx="469744" cy="259045"/>
    <xdr:sp macro="" textlink="">
      <xdr:nvSpPr>
        <xdr:cNvPr id="112" name="【図書館】&#10;一人当たり面積該当値テキスト"/>
        <xdr:cNvSpPr txBox="1"/>
      </xdr:nvSpPr>
      <xdr:spPr>
        <a:xfrm>
          <a:off x="10566400"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25400</xdr:rowOff>
    </xdr:from>
    <xdr:to>
      <xdr:col>14</xdr:col>
      <xdr:colOff>79375</xdr:colOff>
      <xdr:row>34</xdr:row>
      <xdr:rowOff>127000</xdr:rowOff>
    </xdr:to>
    <xdr:sp macro="" textlink="">
      <xdr:nvSpPr>
        <xdr:cNvPr id="113" name="円/楕円 112"/>
        <xdr:cNvSpPr/>
      </xdr:nvSpPr>
      <xdr:spPr>
        <a:xfrm>
          <a:off x="958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76200</xdr:rowOff>
    </xdr:from>
    <xdr:to>
      <xdr:col>15</xdr:col>
      <xdr:colOff>180975</xdr:colOff>
      <xdr:row>34</xdr:row>
      <xdr:rowOff>76200</xdr:rowOff>
    </xdr:to>
    <xdr:cxnSp macro="">
      <xdr:nvCxnSpPr>
        <xdr:cNvPr id="114" name="直線コネクタ 113"/>
        <xdr:cNvCxnSpPr/>
      </xdr:nvCxnSpPr>
      <xdr:spPr>
        <a:xfrm>
          <a:off x="9639300" y="590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118127</xdr:rowOff>
    </xdr:from>
    <xdr:ext cx="469744" cy="259045"/>
    <xdr:sp macro="" textlink="">
      <xdr:nvSpPr>
        <xdr:cNvPr id="115" name="n_1ave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13</xdr:col>
      <xdr:colOff>466802</xdr:colOff>
      <xdr:row>32</xdr:row>
      <xdr:rowOff>143527</xdr:rowOff>
    </xdr:from>
    <xdr:ext cx="469744" cy="259045"/>
    <xdr:sp macro="" textlink="">
      <xdr:nvSpPr>
        <xdr:cNvPr id="116" name="n_1mainValue【図書館】&#10;一人当たり面積"/>
        <xdr:cNvSpPr txBox="1"/>
      </xdr:nvSpPr>
      <xdr:spPr>
        <a:xfrm>
          <a:off x="93917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9" name="直線コネクタ 138"/>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40"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41" name="直線コネクタ 140"/>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42"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43" name="直線コネクタ 142"/>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72661</xdr:rowOff>
    </xdr:from>
    <xdr:ext cx="405111" cy="259045"/>
    <xdr:sp macro="" textlink="">
      <xdr:nvSpPr>
        <xdr:cNvPr id="144" name="【体育館・プール】&#10;有形固定資産減価償却率平均値テキスト"/>
        <xdr:cNvSpPr txBox="1"/>
      </xdr:nvSpPr>
      <xdr:spPr>
        <a:xfrm>
          <a:off x="4724400" y="10016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45" name="フローチャート : 判断 144"/>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46" name="フローチャート : 判断 145"/>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148082</xdr:rowOff>
    </xdr:from>
    <xdr:to>
      <xdr:col>6</xdr:col>
      <xdr:colOff>561975</xdr:colOff>
      <xdr:row>61</xdr:row>
      <xdr:rowOff>78232</xdr:rowOff>
    </xdr:to>
    <xdr:sp macro="" textlink="">
      <xdr:nvSpPr>
        <xdr:cNvPr id="152" name="円/楕円 151"/>
        <xdr:cNvSpPr/>
      </xdr:nvSpPr>
      <xdr:spPr>
        <a:xfrm>
          <a:off x="45847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126509</xdr:rowOff>
    </xdr:from>
    <xdr:ext cx="405111" cy="259045"/>
    <xdr:sp macro="" textlink="">
      <xdr:nvSpPr>
        <xdr:cNvPr id="153" name="【体育館・プール】&#10;有形固定資産減価償却率該当値テキスト"/>
        <xdr:cNvSpPr txBox="1"/>
      </xdr:nvSpPr>
      <xdr:spPr>
        <a:xfrm>
          <a:off x="4724400"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29210</xdr:rowOff>
    </xdr:from>
    <xdr:to>
      <xdr:col>5</xdr:col>
      <xdr:colOff>409575</xdr:colOff>
      <xdr:row>61</xdr:row>
      <xdr:rowOff>130810</xdr:rowOff>
    </xdr:to>
    <xdr:sp macro="" textlink="">
      <xdr:nvSpPr>
        <xdr:cNvPr id="154" name="円/楕円 153"/>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27432</xdr:rowOff>
    </xdr:from>
    <xdr:to>
      <xdr:col>6</xdr:col>
      <xdr:colOff>511175</xdr:colOff>
      <xdr:row>61</xdr:row>
      <xdr:rowOff>80010</xdr:rowOff>
    </xdr:to>
    <xdr:cxnSp macro="">
      <xdr:nvCxnSpPr>
        <xdr:cNvPr id="155" name="直線コネクタ 154"/>
        <xdr:cNvCxnSpPr/>
      </xdr:nvCxnSpPr>
      <xdr:spPr>
        <a:xfrm flipV="1">
          <a:off x="3797300" y="1048588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74185</xdr:rowOff>
    </xdr:from>
    <xdr:ext cx="405111" cy="259045"/>
    <xdr:sp macro="" textlink="">
      <xdr:nvSpPr>
        <xdr:cNvPr id="156" name="n_1aveValue【体育館・プール】&#10;有形固定資産減価償却率"/>
        <xdr:cNvSpPr txBox="1"/>
      </xdr:nvSpPr>
      <xdr:spPr>
        <a:xfrm>
          <a:off x="3582043"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121937</xdr:rowOff>
    </xdr:from>
    <xdr:ext cx="405111" cy="259045"/>
    <xdr:sp macro="" textlink="">
      <xdr:nvSpPr>
        <xdr:cNvPr id="157" name="n_1mainValue【体育館・プール】&#10;有形固定資産減価償却率"/>
        <xdr:cNvSpPr txBox="1"/>
      </xdr:nvSpPr>
      <xdr:spPr>
        <a:xfrm>
          <a:off x="3582043"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79" name="直線コネクタ 17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8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81" name="直線コネクタ 18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8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83" name="直線コネクタ 18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168673</xdr:rowOff>
    </xdr:from>
    <xdr:ext cx="469744" cy="259045"/>
    <xdr:sp macro="" textlink="">
      <xdr:nvSpPr>
        <xdr:cNvPr id="184" name="【体育館・プール】&#10;一人当たり面積平均値テキスト"/>
        <xdr:cNvSpPr txBox="1"/>
      </xdr:nvSpPr>
      <xdr:spPr>
        <a:xfrm>
          <a:off x="10566400" y="9941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85" name="フローチャート : 判断 18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86" name="フローチャート : 判断 185"/>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125222</xdr:rowOff>
    </xdr:from>
    <xdr:to>
      <xdr:col>15</xdr:col>
      <xdr:colOff>231775</xdr:colOff>
      <xdr:row>60</xdr:row>
      <xdr:rowOff>55372</xdr:rowOff>
    </xdr:to>
    <xdr:sp macro="" textlink="">
      <xdr:nvSpPr>
        <xdr:cNvPr id="192" name="円/楕円 191"/>
        <xdr:cNvSpPr/>
      </xdr:nvSpPr>
      <xdr:spPr>
        <a:xfrm>
          <a:off x="104267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103649</xdr:rowOff>
    </xdr:from>
    <xdr:ext cx="469744" cy="259045"/>
    <xdr:sp macro="" textlink="">
      <xdr:nvSpPr>
        <xdr:cNvPr id="193" name="【体育館・プール】&#10;一人当たり面積該当値テキスト"/>
        <xdr:cNvSpPr txBox="1"/>
      </xdr:nvSpPr>
      <xdr:spPr>
        <a:xfrm>
          <a:off x="10566400" y="1021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134366</xdr:rowOff>
    </xdr:from>
    <xdr:to>
      <xdr:col>14</xdr:col>
      <xdr:colOff>79375</xdr:colOff>
      <xdr:row>60</xdr:row>
      <xdr:rowOff>64516</xdr:rowOff>
    </xdr:to>
    <xdr:sp macro="" textlink="">
      <xdr:nvSpPr>
        <xdr:cNvPr id="194" name="円/楕円 193"/>
        <xdr:cNvSpPr/>
      </xdr:nvSpPr>
      <xdr:spPr>
        <a:xfrm>
          <a:off x="9588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4572</xdr:rowOff>
    </xdr:from>
    <xdr:to>
      <xdr:col>15</xdr:col>
      <xdr:colOff>180975</xdr:colOff>
      <xdr:row>60</xdr:row>
      <xdr:rowOff>13716</xdr:rowOff>
    </xdr:to>
    <xdr:cxnSp macro="">
      <xdr:nvCxnSpPr>
        <xdr:cNvPr id="195" name="直線コネクタ 194"/>
        <xdr:cNvCxnSpPr/>
      </xdr:nvCxnSpPr>
      <xdr:spPr>
        <a:xfrm flipV="1">
          <a:off x="9639300" y="102915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57</xdr:row>
      <xdr:rowOff>51325</xdr:rowOff>
    </xdr:from>
    <xdr:ext cx="469744" cy="259045"/>
    <xdr:sp macro="" textlink="">
      <xdr:nvSpPr>
        <xdr:cNvPr id="196" name="n_1aveValue【体育館・プール】&#10;一人当たり面積"/>
        <xdr:cNvSpPr txBox="1"/>
      </xdr:nvSpPr>
      <xdr:spPr>
        <a:xfrm>
          <a:off x="939172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13</xdr:col>
      <xdr:colOff>466802</xdr:colOff>
      <xdr:row>60</xdr:row>
      <xdr:rowOff>55643</xdr:rowOff>
    </xdr:from>
    <xdr:ext cx="469744" cy="259045"/>
    <xdr:sp macro="" textlink="">
      <xdr:nvSpPr>
        <xdr:cNvPr id="197" name="n_1mainValue【体育館・プール】&#10;一人当たり面積"/>
        <xdr:cNvSpPr txBox="1"/>
      </xdr:nvSpPr>
      <xdr:spPr>
        <a:xfrm>
          <a:off x="93917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20" name="直線コネクタ 219"/>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21"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22" name="直線コネクタ 221"/>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23"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24" name="直線コネクタ 223"/>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25"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26" name="フローチャート : 判断 225"/>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27" name="フローチャート : 判断 226"/>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35306</xdr:rowOff>
    </xdr:from>
    <xdr:to>
      <xdr:col>6</xdr:col>
      <xdr:colOff>561975</xdr:colOff>
      <xdr:row>82</xdr:row>
      <xdr:rowOff>136906</xdr:rowOff>
    </xdr:to>
    <xdr:sp macro="" textlink="">
      <xdr:nvSpPr>
        <xdr:cNvPr id="233" name="円/楕円 232"/>
        <xdr:cNvSpPr/>
      </xdr:nvSpPr>
      <xdr:spPr>
        <a:xfrm>
          <a:off x="45847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58183</xdr:rowOff>
    </xdr:from>
    <xdr:ext cx="405111" cy="259045"/>
    <xdr:sp macro="" textlink="">
      <xdr:nvSpPr>
        <xdr:cNvPr id="234" name="【福祉施設】&#10;有形固定資産減価償却率該当値テキスト"/>
        <xdr:cNvSpPr txBox="1"/>
      </xdr:nvSpPr>
      <xdr:spPr>
        <a:xfrm>
          <a:off x="4724400" y="1394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90170</xdr:rowOff>
    </xdr:from>
    <xdr:to>
      <xdr:col>5</xdr:col>
      <xdr:colOff>409575</xdr:colOff>
      <xdr:row>83</xdr:row>
      <xdr:rowOff>20320</xdr:rowOff>
    </xdr:to>
    <xdr:sp macro="" textlink="">
      <xdr:nvSpPr>
        <xdr:cNvPr id="235" name="円/楕円 234"/>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86106</xdr:rowOff>
    </xdr:from>
    <xdr:to>
      <xdr:col>6</xdr:col>
      <xdr:colOff>511175</xdr:colOff>
      <xdr:row>82</xdr:row>
      <xdr:rowOff>140970</xdr:rowOff>
    </xdr:to>
    <xdr:cxnSp macro="">
      <xdr:nvCxnSpPr>
        <xdr:cNvPr id="236" name="直線コネクタ 235"/>
        <xdr:cNvCxnSpPr/>
      </xdr:nvCxnSpPr>
      <xdr:spPr>
        <a:xfrm flipV="1">
          <a:off x="3797300" y="1414500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34307</xdr:rowOff>
    </xdr:from>
    <xdr:ext cx="405111" cy="259045"/>
    <xdr:sp macro="" textlink="">
      <xdr:nvSpPr>
        <xdr:cNvPr id="237"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36847</xdr:rowOff>
    </xdr:from>
    <xdr:ext cx="405111" cy="259045"/>
    <xdr:sp macro="" textlink="">
      <xdr:nvSpPr>
        <xdr:cNvPr id="238" name="n_1mainValue【福祉施設】&#10;有形固定資産減価償却率"/>
        <xdr:cNvSpPr txBox="1"/>
      </xdr:nvSpPr>
      <xdr:spPr>
        <a:xfrm>
          <a:off x="3582043"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62" name="直線コネクタ 261"/>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63"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64" name="直線コネクタ 263"/>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65"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66" name="直線コネクタ 265"/>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52088</xdr:rowOff>
    </xdr:from>
    <xdr:ext cx="469744" cy="259045"/>
    <xdr:sp macro="" textlink="">
      <xdr:nvSpPr>
        <xdr:cNvPr id="267" name="【福祉施設】&#10;一人当たり面積平均値テキスト"/>
        <xdr:cNvSpPr txBox="1"/>
      </xdr:nvSpPr>
      <xdr:spPr>
        <a:xfrm>
          <a:off x="10566400" y="13768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68" name="フローチャート : 判断 267"/>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69" name="フローチャート : 判断 268"/>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44450</xdr:rowOff>
    </xdr:from>
    <xdr:to>
      <xdr:col>15</xdr:col>
      <xdr:colOff>231775</xdr:colOff>
      <xdr:row>81</xdr:row>
      <xdr:rowOff>146050</xdr:rowOff>
    </xdr:to>
    <xdr:sp macro="" textlink="">
      <xdr:nvSpPr>
        <xdr:cNvPr id="275" name="円/楕円 274"/>
        <xdr:cNvSpPr/>
      </xdr:nvSpPr>
      <xdr:spPr>
        <a:xfrm>
          <a:off x="10426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22877</xdr:rowOff>
    </xdr:from>
    <xdr:ext cx="469744" cy="259045"/>
    <xdr:sp macro="" textlink="">
      <xdr:nvSpPr>
        <xdr:cNvPr id="276" name="【福祉施設】&#10;一人当たり面積該当値テキスト"/>
        <xdr:cNvSpPr txBox="1"/>
      </xdr:nvSpPr>
      <xdr:spPr>
        <a:xfrm>
          <a:off x="10566400"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52070</xdr:rowOff>
    </xdr:from>
    <xdr:to>
      <xdr:col>14</xdr:col>
      <xdr:colOff>79375</xdr:colOff>
      <xdr:row>81</xdr:row>
      <xdr:rowOff>153670</xdr:rowOff>
    </xdr:to>
    <xdr:sp macro="" textlink="">
      <xdr:nvSpPr>
        <xdr:cNvPr id="277" name="円/楕円 276"/>
        <xdr:cNvSpPr/>
      </xdr:nvSpPr>
      <xdr:spPr>
        <a:xfrm>
          <a:off x="9588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95250</xdr:rowOff>
    </xdr:from>
    <xdr:to>
      <xdr:col>15</xdr:col>
      <xdr:colOff>180975</xdr:colOff>
      <xdr:row>81</xdr:row>
      <xdr:rowOff>102870</xdr:rowOff>
    </xdr:to>
    <xdr:cxnSp macro="">
      <xdr:nvCxnSpPr>
        <xdr:cNvPr id="278" name="直線コネクタ 277"/>
        <xdr:cNvCxnSpPr/>
      </xdr:nvCxnSpPr>
      <xdr:spPr>
        <a:xfrm flipV="1">
          <a:off x="9639300" y="13982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16</xdr:rowOff>
    </xdr:from>
    <xdr:ext cx="469744" cy="259045"/>
    <xdr:sp macro="" textlink="">
      <xdr:nvSpPr>
        <xdr:cNvPr id="279" name="n_1aveValue【福祉施設】&#10;一人当たり面積"/>
        <xdr:cNvSpPr txBox="1"/>
      </xdr:nvSpPr>
      <xdr:spPr>
        <a:xfrm>
          <a:off x="9391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170197</xdr:rowOff>
    </xdr:from>
    <xdr:ext cx="469744" cy="259045"/>
    <xdr:sp macro="" textlink="">
      <xdr:nvSpPr>
        <xdr:cNvPr id="280" name="n_1mainValue【福祉施設】&#10;一人当たり面積"/>
        <xdr:cNvSpPr txBox="1"/>
      </xdr:nvSpPr>
      <xdr:spPr>
        <a:xfrm>
          <a:off x="9391727"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1" name="テキスト ボックス 29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2" name="直線コネクタ 29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3" name="テキスト ボックス 29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4" name="直線コネクタ 29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5" name="テキスト ボックス 29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6" name="直線コネクタ 29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7" name="テキスト ボックス 29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8" name="直線コネクタ 29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9" name="テキスト ボックス 29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1" name="テキスト ボックス 3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303" name="直線コネクタ 302"/>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304"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305" name="直線コネクタ 304"/>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306"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307" name="直線コネクタ 306"/>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308"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309" name="フローチャート : 判断 308"/>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310" name="フローチャート : 判断 309"/>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137413</xdr:rowOff>
    </xdr:from>
    <xdr:to>
      <xdr:col>6</xdr:col>
      <xdr:colOff>561975</xdr:colOff>
      <xdr:row>100</xdr:row>
      <xdr:rowOff>67563</xdr:rowOff>
    </xdr:to>
    <xdr:sp macro="" textlink="">
      <xdr:nvSpPr>
        <xdr:cNvPr id="316" name="円/楕円 315"/>
        <xdr:cNvSpPr/>
      </xdr:nvSpPr>
      <xdr:spPr>
        <a:xfrm>
          <a:off x="4584700" y="171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90440</xdr:rowOff>
    </xdr:from>
    <xdr:ext cx="405111" cy="259045"/>
    <xdr:sp macro="" textlink="">
      <xdr:nvSpPr>
        <xdr:cNvPr id="317" name="【市民会館】&#10;有形固定資産減価償却率該当値テキスト"/>
        <xdr:cNvSpPr txBox="1"/>
      </xdr:nvSpPr>
      <xdr:spPr>
        <a:xfrm>
          <a:off x="4724400" y="1706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11685</xdr:rowOff>
    </xdr:from>
    <xdr:to>
      <xdr:col>5</xdr:col>
      <xdr:colOff>409575</xdr:colOff>
      <xdr:row>100</xdr:row>
      <xdr:rowOff>113285</xdr:rowOff>
    </xdr:to>
    <xdr:sp macro="" textlink="">
      <xdr:nvSpPr>
        <xdr:cNvPr id="318" name="円/楕円 317"/>
        <xdr:cNvSpPr/>
      </xdr:nvSpPr>
      <xdr:spPr>
        <a:xfrm>
          <a:off x="3746500" y="171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16763</xdr:rowOff>
    </xdr:from>
    <xdr:to>
      <xdr:col>6</xdr:col>
      <xdr:colOff>511175</xdr:colOff>
      <xdr:row>100</xdr:row>
      <xdr:rowOff>62485</xdr:rowOff>
    </xdr:to>
    <xdr:cxnSp macro="">
      <xdr:nvCxnSpPr>
        <xdr:cNvPr id="319" name="直線コネクタ 318"/>
        <xdr:cNvCxnSpPr/>
      </xdr:nvCxnSpPr>
      <xdr:spPr>
        <a:xfrm flipV="1">
          <a:off x="3797300" y="171617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26688</xdr:rowOff>
    </xdr:from>
    <xdr:ext cx="405111" cy="259045"/>
    <xdr:sp macro="" textlink="">
      <xdr:nvSpPr>
        <xdr:cNvPr id="320" name="n_1aveValue【市民会館】&#10;有形固定資産減価償却率"/>
        <xdr:cNvSpPr txBox="1"/>
      </xdr:nvSpPr>
      <xdr:spPr>
        <a:xfrm>
          <a:off x="3582043"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129812</xdr:rowOff>
    </xdr:from>
    <xdr:ext cx="405111" cy="259045"/>
    <xdr:sp macro="" textlink="">
      <xdr:nvSpPr>
        <xdr:cNvPr id="321" name="n_1mainValue【市民会館】&#10;有形固定資産減価償却率"/>
        <xdr:cNvSpPr txBox="1"/>
      </xdr:nvSpPr>
      <xdr:spPr>
        <a:xfrm>
          <a:off x="3582043" y="1693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0" name="テキスト ボックス 3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1" name="直線コネクタ 3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2" name="テキスト ボックス 33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33" name="直線コネクタ 33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4" name="テキスト ボックス 33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5" name="直線コネクタ 33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6" name="テキスト ボックス 33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7" name="直線コネクタ 33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8" name="テキスト ボックス 33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9" name="直線コネクタ 33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0" name="テキスト ボックス 33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1" name="直線コネクタ 34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2" name="テキスト ボックス 34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3" name="直線コネクタ 34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4" name="テキスト ボックス 34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46" name="直線コネクタ 345"/>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47"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48" name="直線コネクタ 347"/>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49"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50" name="直線コネクタ 349"/>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120666</xdr:rowOff>
    </xdr:from>
    <xdr:ext cx="469744" cy="259045"/>
    <xdr:sp macro="" textlink="">
      <xdr:nvSpPr>
        <xdr:cNvPr id="351" name="【市民会館】&#10;一人当たり面積平均値テキスト"/>
        <xdr:cNvSpPr txBox="1"/>
      </xdr:nvSpPr>
      <xdr:spPr>
        <a:xfrm>
          <a:off x="10566400" y="1795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52" name="フローチャート : 判断 351"/>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53" name="フローチャート : 判断 352"/>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4" name="テキスト ボックス 3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5" name="テキスト ボックス 3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6" name="テキスト ボックス 3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7" name="テキスト ボックス 3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8" name="テキスト ボックス 3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120650</xdr:rowOff>
    </xdr:from>
    <xdr:to>
      <xdr:col>15</xdr:col>
      <xdr:colOff>231775</xdr:colOff>
      <xdr:row>108</xdr:row>
      <xdr:rowOff>50800</xdr:rowOff>
    </xdr:to>
    <xdr:sp macro="" textlink="">
      <xdr:nvSpPr>
        <xdr:cNvPr id="359" name="円/楕円 358"/>
        <xdr:cNvSpPr/>
      </xdr:nvSpPr>
      <xdr:spPr>
        <a:xfrm>
          <a:off x="10426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35577</xdr:rowOff>
    </xdr:from>
    <xdr:ext cx="469744" cy="259045"/>
    <xdr:sp macro="" textlink="">
      <xdr:nvSpPr>
        <xdr:cNvPr id="360" name="【市民会館】&#10;一人当たり面積該当値テキスト"/>
        <xdr:cNvSpPr txBox="1"/>
      </xdr:nvSpPr>
      <xdr:spPr>
        <a:xfrm>
          <a:off x="10566400" y="183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128270</xdr:rowOff>
    </xdr:from>
    <xdr:to>
      <xdr:col>14</xdr:col>
      <xdr:colOff>79375</xdr:colOff>
      <xdr:row>108</xdr:row>
      <xdr:rowOff>58420</xdr:rowOff>
    </xdr:to>
    <xdr:sp macro="" textlink="">
      <xdr:nvSpPr>
        <xdr:cNvPr id="361" name="円/楕円 360"/>
        <xdr:cNvSpPr/>
      </xdr:nvSpPr>
      <xdr:spPr>
        <a:xfrm>
          <a:off x="9588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0</xdr:rowOff>
    </xdr:from>
    <xdr:to>
      <xdr:col>15</xdr:col>
      <xdr:colOff>180975</xdr:colOff>
      <xdr:row>108</xdr:row>
      <xdr:rowOff>7620</xdr:rowOff>
    </xdr:to>
    <xdr:cxnSp macro="">
      <xdr:nvCxnSpPr>
        <xdr:cNvPr id="362" name="直線コネクタ 361"/>
        <xdr:cNvCxnSpPr/>
      </xdr:nvCxnSpPr>
      <xdr:spPr>
        <a:xfrm flipV="1">
          <a:off x="9639300" y="18516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120666</xdr:rowOff>
    </xdr:from>
    <xdr:ext cx="469744" cy="259045"/>
    <xdr:sp macro="" textlink="">
      <xdr:nvSpPr>
        <xdr:cNvPr id="363"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49547</xdr:rowOff>
    </xdr:from>
    <xdr:ext cx="469744" cy="259045"/>
    <xdr:sp macro="" textlink="">
      <xdr:nvSpPr>
        <xdr:cNvPr id="364" name="n_1mainValue【市民会館】&#10;一人当たり面積"/>
        <xdr:cNvSpPr txBox="1"/>
      </xdr:nvSpPr>
      <xdr:spPr>
        <a:xfrm>
          <a:off x="9391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5" name="テキスト ボックス 37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6" name="直線コネクタ 37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77" name="テキスト ボックス 37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8" name="直線コネクタ 37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79" name="テキスト ボックス 37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0" name="直線コネクタ 37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1" name="テキスト ボックス 38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2" name="直線コネクタ 38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83" name="テキスト ボックス 382"/>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87" name="直線コネクタ 386"/>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88"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89" name="直線コネクタ 388"/>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90" name="【一般廃棄物処理施設】&#10;有形固定資産減価償却率最大値テキスト"/>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91" name="直線コネクタ 390"/>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4843</xdr:rowOff>
    </xdr:from>
    <xdr:ext cx="405111" cy="259045"/>
    <xdr:sp macro="" textlink="">
      <xdr:nvSpPr>
        <xdr:cNvPr id="392" name="【一般廃棄物処理施設】&#10;有形固定資産減価償却率平均値テキスト"/>
        <xdr:cNvSpPr txBox="1"/>
      </xdr:nvSpPr>
      <xdr:spPr>
        <a:xfrm>
          <a:off x="16408400" y="6519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93" name="フローチャート : 判断 392"/>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94" name="フローチャート : 判断 393"/>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80264</xdr:rowOff>
    </xdr:from>
    <xdr:to>
      <xdr:col>23</xdr:col>
      <xdr:colOff>568325</xdr:colOff>
      <xdr:row>41</xdr:row>
      <xdr:rowOff>10414</xdr:rowOff>
    </xdr:to>
    <xdr:sp macro="" textlink="">
      <xdr:nvSpPr>
        <xdr:cNvPr id="400" name="円/楕円 399"/>
        <xdr:cNvSpPr/>
      </xdr:nvSpPr>
      <xdr:spPr>
        <a:xfrm>
          <a:off x="16268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58691</xdr:rowOff>
    </xdr:from>
    <xdr:ext cx="405111" cy="259045"/>
    <xdr:sp macro="" textlink="">
      <xdr:nvSpPr>
        <xdr:cNvPr id="401" name="【一般廃棄物処理施設】&#10;有形固定資産減価償却率該当値テキスト"/>
        <xdr:cNvSpPr txBox="1"/>
      </xdr:nvSpPr>
      <xdr:spPr>
        <a:xfrm>
          <a:off x="16408400" y="691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82550</xdr:rowOff>
    </xdr:from>
    <xdr:to>
      <xdr:col>22</xdr:col>
      <xdr:colOff>415925</xdr:colOff>
      <xdr:row>38</xdr:row>
      <xdr:rowOff>12700</xdr:rowOff>
    </xdr:to>
    <xdr:sp macro="" textlink="">
      <xdr:nvSpPr>
        <xdr:cNvPr id="402" name="円/楕円 401"/>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133350</xdr:rowOff>
    </xdr:from>
    <xdr:to>
      <xdr:col>23</xdr:col>
      <xdr:colOff>517525</xdr:colOff>
      <xdr:row>40</xdr:row>
      <xdr:rowOff>131064</xdr:rowOff>
    </xdr:to>
    <xdr:cxnSp macro="">
      <xdr:nvCxnSpPr>
        <xdr:cNvPr id="403" name="直線コネクタ 402"/>
        <xdr:cNvCxnSpPr/>
      </xdr:nvCxnSpPr>
      <xdr:spPr>
        <a:xfrm>
          <a:off x="15481300" y="6477000"/>
          <a:ext cx="8382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159275</xdr:rowOff>
    </xdr:from>
    <xdr:ext cx="405111" cy="259045"/>
    <xdr:sp macro="" textlink="">
      <xdr:nvSpPr>
        <xdr:cNvPr id="404" name="n_1aveValue【一般廃棄物処理施設】&#10;有形固定資産減価償却率"/>
        <xdr:cNvSpPr txBox="1"/>
      </xdr:nvSpPr>
      <xdr:spPr>
        <a:xfrm>
          <a:off x="15266043"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29227</xdr:rowOff>
    </xdr:from>
    <xdr:ext cx="405111" cy="259045"/>
    <xdr:sp macro="" textlink="">
      <xdr:nvSpPr>
        <xdr:cNvPr id="405" name="n_1mainValue【一般廃棄物処理施設】&#10;有形固定資産減価償却率"/>
        <xdr:cNvSpPr txBox="1"/>
      </xdr:nvSpPr>
      <xdr:spPr>
        <a:xfrm>
          <a:off x="15266043"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4" name="テキスト ボックス 4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16" name="直線コネクタ 41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17" name="テキスト ボックス 41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8" name="直線コネクタ 41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19" name="テキスト ボックス 41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0" name="直線コネクタ 4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1" name="テキスト ボックス 42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2" name="直線コネクタ 42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3" name="テキスト ボックス 42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4" name="直線コネクタ 42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25" name="テキスト ボックス 42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6" name="直線コネクタ 4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7" name="テキスト ボックス 4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429" name="直線コネクタ 428"/>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430"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31" name="直線コネクタ 430"/>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32"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33" name="直線コネクタ 432"/>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1891</xdr:rowOff>
    </xdr:from>
    <xdr:ext cx="534377" cy="259045"/>
    <xdr:sp macro="" textlink="">
      <xdr:nvSpPr>
        <xdr:cNvPr id="434" name="【一般廃棄物処理施設】&#10;一人当たり有形固定資産（償却資産）額平均値テキスト"/>
        <xdr:cNvSpPr txBox="1"/>
      </xdr:nvSpPr>
      <xdr:spPr>
        <a:xfrm>
          <a:off x="22250400" y="668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35" name="フローチャート : 判断 434"/>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36" name="フローチャート : 判断 435"/>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55034</xdr:rowOff>
    </xdr:from>
    <xdr:to>
      <xdr:col>32</xdr:col>
      <xdr:colOff>238125</xdr:colOff>
      <xdr:row>34</xdr:row>
      <xdr:rowOff>156634</xdr:rowOff>
    </xdr:to>
    <xdr:sp macro="" textlink="">
      <xdr:nvSpPr>
        <xdr:cNvPr id="442" name="円/楕円 441"/>
        <xdr:cNvSpPr/>
      </xdr:nvSpPr>
      <xdr:spPr>
        <a:xfrm>
          <a:off x="22110700" y="58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2361</xdr:rowOff>
    </xdr:from>
    <xdr:ext cx="599010" cy="259045"/>
    <xdr:sp macro="" textlink="">
      <xdr:nvSpPr>
        <xdr:cNvPr id="443" name="【一般廃棄物処理施設】&#10;一人当たり有形固定資産（償却資産）額該当値テキスト"/>
        <xdr:cNvSpPr txBox="1"/>
      </xdr:nvSpPr>
      <xdr:spPr>
        <a:xfrm>
          <a:off x="22250400" y="583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171,111</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164861</xdr:rowOff>
    </xdr:from>
    <xdr:to>
      <xdr:col>31</xdr:col>
      <xdr:colOff>85725</xdr:colOff>
      <xdr:row>37</xdr:row>
      <xdr:rowOff>95011</xdr:rowOff>
    </xdr:to>
    <xdr:sp macro="" textlink="">
      <xdr:nvSpPr>
        <xdr:cNvPr id="444" name="円/楕円 443"/>
        <xdr:cNvSpPr/>
      </xdr:nvSpPr>
      <xdr:spPr>
        <a:xfrm>
          <a:off x="21272500" y="633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105834</xdr:rowOff>
    </xdr:from>
    <xdr:to>
      <xdr:col>32</xdr:col>
      <xdr:colOff>187325</xdr:colOff>
      <xdr:row>37</xdr:row>
      <xdr:rowOff>44211</xdr:rowOff>
    </xdr:to>
    <xdr:cxnSp macro="">
      <xdr:nvCxnSpPr>
        <xdr:cNvPr id="445" name="直線コネクタ 444"/>
        <xdr:cNvCxnSpPr/>
      </xdr:nvCxnSpPr>
      <xdr:spPr>
        <a:xfrm flipV="1">
          <a:off x="21323300" y="5935134"/>
          <a:ext cx="838200" cy="45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118881</xdr:rowOff>
    </xdr:from>
    <xdr:ext cx="534377" cy="259045"/>
    <xdr:sp macro="" textlink="">
      <xdr:nvSpPr>
        <xdr:cNvPr id="446" name="n_1aveValue【一般廃棄物処理施設】&#10;一人当たり有形固定資産（償却資産）額"/>
        <xdr:cNvSpPr txBox="1"/>
      </xdr:nvSpPr>
      <xdr:spPr>
        <a:xfrm>
          <a:off x="21043411" y="68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30</xdr:col>
      <xdr:colOff>408519</xdr:colOff>
      <xdr:row>35</xdr:row>
      <xdr:rowOff>111538</xdr:rowOff>
    </xdr:from>
    <xdr:ext cx="599010" cy="259045"/>
    <xdr:sp macro="" textlink="">
      <xdr:nvSpPr>
        <xdr:cNvPr id="447" name="n_1mainValue【一般廃棄物処理施設】&#10;一人当たり有形固定資産（償却資産）額"/>
        <xdr:cNvSpPr txBox="1"/>
      </xdr:nvSpPr>
      <xdr:spPr>
        <a:xfrm>
          <a:off x="21011094" y="611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111,698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58" name="テキスト ボックス 45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59" name="直線コネクタ 45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60" name="テキスト ボックス 45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61" name="直線コネクタ 46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62" name="テキスト ボックス 46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63" name="直線コネクタ 46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64" name="テキスト ボックス 46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65" name="直線コネクタ 46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66" name="テキスト ボックス 46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8" name="テキスト ボックス 4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70" name="直線コネクタ 469"/>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71"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72" name="直線コネクタ 471"/>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73"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74" name="直線コネクタ 473"/>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129811</xdr:rowOff>
    </xdr:from>
    <xdr:ext cx="405111" cy="259045"/>
    <xdr:sp macro="" textlink="">
      <xdr:nvSpPr>
        <xdr:cNvPr id="475" name="【保健センター・保健所】&#10;有形固定資産減価償却率平均値テキスト"/>
        <xdr:cNvSpPr txBox="1"/>
      </xdr:nvSpPr>
      <xdr:spPr>
        <a:xfrm>
          <a:off x="16408400" y="1007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76" name="フローチャート : 判断 475"/>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477" name="フローチャート : 判断 476"/>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134366</xdr:rowOff>
    </xdr:from>
    <xdr:to>
      <xdr:col>23</xdr:col>
      <xdr:colOff>568325</xdr:colOff>
      <xdr:row>61</xdr:row>
      <xdr:rowOff>64516</xdr:rowOff>
    </xdr:to>
    <xdr:sp macro="" textlink="">
      <xdr:nvSpPr>
        <xdr:cNvPr id="483" name="円/楕円 482"/>
        <xdr:cNvSpPr/>
      </xdr:nvSpPr>
      <xdr:spPr>
        <a:xfrm>
          <a:off x="162687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112793</xdr:rowOff>
    </xdr:from>
    <xdr:ext cx="405111" cy="259045"/>
    <xdr:sp macro="" textlink="">
      <xdr:nvSpPr>
        <xdr:cNvPr id="484" name="【保健センター・保健所】&#10;有形固定資産減価償却率該当値テキスト"/>
        <xdr:cNvSpPr txBox="1"/>
      </xdr:nvSpPr>
      <xdr:spPr>
        <a:xfrm>
          <a:off x="16408400"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13208</xdr:rowOff>
    </xdr:from>
    <xdr:to>
      <xdr:col>22</xdr:col>
      <xdr:colOff>415925</xdr:colOff>
      <xdr:row>61</xdr:row>
      <xdr:rowOff>114808</xdr:rowOff>
    </xdr:to>
    <xdr:sp macro="" textlink="">
      <xdr:nvSpPr>
        <xdr:cNvPr id="485" name="円/楕円 484"/>
        <xdr:cNvSpPr/>
      </xdr:nvSpPr>
      <xdr:spPr>
        <a:xfrm>
          <a:off x="154305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13716</xdr:rowOff>
    </xdr:from>
    <xdr:to>
      <xdr:col>23</xdr:col>
      <xdr:colOff>517525</xdr:colOff>
      <xdr:row>61</xdr:row>
      <xdr:rowOff>64008</xdr:rowOff>
    </xdr:to>
    <xdr:cxnSp macro="">
      <xdr:nvCxnSpPr>
        <xdr:cNvPr id="486" name="直線コネクタ 485"/>
        <xdr:cNvCxnSpPr/>
      </xdr:nvCxnSpPr>
      <xdr:spPr>
        <a:xfrm flipV="1">
          <a:off x="15481300" y="1047216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62755</xdr:rowOff>
    </xdr:from>
    <xdr:ext cx="405111" cy="259045"/>
    <xdr:sp macro="" textlink="">
      <xdr:nvSpPr>
        <xdr:cNvPr id="487" name="n_1aveValue【保健センター・保健所】&#10;有形固定資産減価償却率"/>
        <xdr:cNvSpPr txBox="1"/>
      </xdr:nvSpPr>
      <xdr:spPr>
        <a:xfrm>
          <a:off x="15266043" y="1017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105935</xdr:rowOff>
    </xdr:from>
    <xdr:ext cx="405111" cy="259045"/>
    <xdr:sp macro="" textlink="">
      <xdr:nvSpPr>
        <xdr:cNvPr id="488" name="n_1mainValue【保健センター・保健所】&#10;有形固定資産減価償却率"/>
        <xdr:cNvSpPr txBox="1"/>
      </xdr:nvSpPr>
      <xdr:spPr>
        <a:xfrm>
          <a:off x="15266043"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9" name="正方形/長方形 4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0" name="正方形/長方形 4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1" name="正方形/長方形 4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2" name="正方形/長方形 4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3" name="正方形/長方形 4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4" name="正方形/長方形 4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5" name="正方形/長方形 4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6" name="正方形/長方形 4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7" name="テキスト ボックス 4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8" name="直線コネクタ 4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99" name="直線コネクタ 49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0" name="テキスト ボックス 49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1" name="直線コネクタ 50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2" name="テキスト ボックス 50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03" name="直線コネクタ 50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4" name="テキスト ボックス 50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05" name="直線コネクタ 50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06" name="テキスト ボックス 50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7" name="直線コネクタ 5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8" name="テキスト ボックス 5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510" name="直線コネクタ 509"/>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511"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512" name="直線コネクタ 511"/>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513"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514" name="直線コネクタ 513"/>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515"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516" name="フローチャート : 判断 515"/>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517" name="フローチャート : 判断 516"/>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8" name="テキスト ボックス 5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9" name="テキスト ボックス 5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0" name="テキスト ボックス 5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1" name="テキスト ボックス 5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2" name="テキスト ボックス 5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10922</xdr:rowOff>
    </xdr:from>
    <xdr:to>
      <xdr:col>32</xdr:col>
      <xdr:colOff>238125</xdr:colOff>
      <xdr:row>55</xdr:row>
      <xdr:rowOff>112522</xdr:rowOff>
    </xdr:to>
    <xdr:sp macro="" textlink="">
      <xdr:nvSpPr>
        <xdr:cNvPr id="523" name="円/楕円 522"/>
        <xdr:cNvSpPr/>
      </xdr:nvSpPr>
      <xdr:spPr>
        <a:xfrm>
          <a:off x="22110700" y="944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135399</xdr:rowOff>
    </xdr:from>
    <xdr:ext cx="469744" cy="259045"/>
    <xdr:sp macro="" textlink="">
      <xdr:nvSpPr>
        <xdr:cNvPr id="524" name="【保健センター・保健所】&#10;一人当たり面積該当値テキスト"/>
        <xdr:cNvSpPr txBox="1"/>
      </xdr:nvSpPr>
      <xdr:spPr>
        <a:xfrm>
          <a:off x="22250400" y="939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29210</xdr:rowOff>
    </xdr:from>
    <xdr:to>
      <xdr:col>31</xdr:col>
      <xdr:colOff>85725</xdr:colOff>
      <xdr:row>55</xdr:row>
      <xdr:rowOff>130810</xdr:rowOff>
    </xdr:to>
    <xdr:sp macro="" textlink="">
      <xdr:nvSpPr>
        <xdr:cNvPr id="525" name="円/楕円 524"/>
        <xdr:cNvSpPr/>
      </xdr:nvSpPr>
      <xdr:spPr>
        <a:xfrm>
          <a:off x="21272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61722</xdr:rowOff>
    </xdr:from>
    <xdr:to>
      <xdr:col>32</xdr:col>
      <xdr:colOff>187325</xdr:colOff>
      <xdr:row>55</xdr:row>
      <xdr:rowOff>80010</xdr:rowOff>
    </xdr:to>
    <xdr:cxnSp macro="">
      <xdr:nvCxnSpPr>
        <xdr:cNvPr id="526" name="直線コネクタ 525"/>
        <xdr:cNvCxnSpPr/>
      </xdr:nvCxnSpPr>
      <xdr:spPr>
        <a:xfrm flipV="1">
          <a:off x="21323300" y="94914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53357</xdr:rowOff>
    </xdr:from>
    <xdr:ext cx="469744" cy="259045"/>
    <xdr:sp macro="" textlink="">
      <xdr:nvSpPr>
        <xdr:cNvPr id="527"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147337</xdr:rowOff>
    </xdr:from>
    <xdr:ext cx="469744" cy="259045"/>
    <xdr:sp macro="" textlink="">
      <xdr:nvSpPr>
        <xdr:cNvPr id="528" name="n_1mainValue【保健センター・保健所】&#10;一人当たり面積"/>
        <xdr:cNvSpPr txBox="1"/>
      </xdr:nvSpPr>
      <xdr:spPr>
        <a:xfrm>
          <a:off x="21075727" y="923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39" name="テキスト ボックス 53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41" name="テキスト ボックス 54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49" name="テキスト ボックス 54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51" name="テキスト ボックス 55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553" name="直線コネクタ 552"/>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554"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555" name="直線コネクタ 554"/>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556"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557" name="直線コネクタ 556"/>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25416</xdr:rowOff>
    </xdr:from>
    <xdr:ext cx="405111" cy="259045"/>
    <xdr:sp macro="" textlink="">
      <xdr:nvSpPr>
        <xdr:cNvPr id="558" name="【消防施設】&#10;有形固定資産減価償却率平均値テキスト"/>
        <xdr:cNvSpPr txBox="1"/>
      </xdr:nvSpPr>
      <xdr:spPr>
        <a:xfrm>
          <a:off x="164084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559" name="フローチャート : 判断 558"/>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560" name="フローチャート : 判断 559"/>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10161</xdr:rowOff>
    </xdr:from>
    <xdr:to>
      <xdr:col>23</xdr:col>
      <xdr:colOff>568325</xdr:colOff>
      <xdr:row>84</xdr:row>
      <xdr:rowOff>111761</xdr:rowOff>
    </xdr:to>
    <xdr:sp macro="" textlink="">
      <xdr:nvSpPr>
        <xdr:cNvPr id="566" name="円/楕円 565"/>
        <xdr:cNvSpPr/>
      </xdr:nvSpPr>
      <xdr:spPr>
        <a:xfrm>
          <a:off x="16268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160038</xdr:rowOff>
    </xdr:from>
    <xdr:ext cx="405111" cy="259045"/>
    <xdr:sp macro="" textlink="">
      <xdr:nvSpPr>
        <xdr:cNvPr id="567" name="【消防施設】&#10;有形固定資産減価償却率該当値テキスト"/>
        <xdr:cNvSpPr txBox="1"/>
      </xdr:nvSpPr>
      <xdr:spPr>
        <a:xfrm>
          <a:off x="164084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67311</xdr:rowOff>
    </xdr:from>
    <xdr:to>
      <xdr:col>22</xdr:col>
      <xdr:colOff>415925</xdr:colOff>
      <xdr:row>84</xdr:row>
      <xdr:rowOff>168911</xdr:rowOff>
    </xdr:to>
    <xdr:sp macro="" textlink="">
      <xdr:nvSpPr>
        <xdr:cNvPr id="568" name="円/楕円 567"/>
        <xdr:cNvSpPr/>
      </xdr:nvSpPr>
      <xdr:spPr>
        <a:xfrm>
          <a:off x="15430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60961</xdr:rowOff>
    </xdr:from>
    <xdr:to>
      <xdr:col>23</xdr:col>
      <xdr:colOff>517525</xdr:colOff>
      <xdr:row>84</xdr:row>
      <xdr:rowOff>118111</xdr:rowOff>
    </xdr:to>
    <xdr:cxnSp macro="">
      <xdr:nvCxnSpPr>
        <xdr:cNvPr id="569" name="直線コネクタ 568"/>
        <xdr:cNvCxnSpPr/>
      </xdr:nvCxnSpPr>
      <xdr:spPr>
        <a:xfrm flipV="1">
          <a:off x="15481300" y="144627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36847</xdr:rowOff>
    </xdr:from>
    <xdr:ext cx="405111" cy="259045"/>
    <xdr:sp macro="" textlink="">
      <xdr:nvSpPr>
        <xdr:cNvPr id="570" name="n_1aveValue【消防施設】&#10;有形固定資産減価償却率"/>
        <xdr:cNvSpPr txBox="1"/>
      </xdr:nvSpPr>
      <xdr:spPr>
        <a:xfrm>
          <a:off x="15266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160038</xdr:rowOff>
    </xdr:from>
    <xdr:ext cx="405111" cy="259045"/>
    <xdr:sp macro="" textlink="">
      <xdr:nvSpPr>
        <xdr:cNvPr id="571" name="n_1mainValue【消防施設】&#10;有形固定資産減価償却率"/>
        <xdr:cNvSpPr txBox="1"/>
      </xdr:nvSpPr>
      <xdr:spPr>
        <a:xfrm>
          <a:off x="15266043"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97" name="直線コネクタ 596"/>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98"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99" name="直線コネクタ 598"/>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600"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601" name="直線コネクタ 600"/>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602"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603" name="フローチャート : 判断 602"/>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604" name="フローチャート : 判断 603"/>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3629</xdr:rowOff>
    </xdr:from>
    <xdr:to>
      <xdr:col>32</xdr:col>
      <xdr:colOff>238125</xdr:colOff>
      <xdr:row>80</xdr:row>
      <xdr:rowOff>105229</xdr:rowOff>
    </xdr:to>
    <xdr:sp macro="" textlink="">
      <xdr:nvSpPr>
        <xdr:cNvPr id="610" name="円/楕円 609"/>
        <xdr:cNvSpPr/>
      </xdr:nvSpPr>
      <xdr:spPr>
        <a:xfrm>
          <a:off x="221107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26506</xdr:rowOff>
    </xdr:from>
    <xdr:ext cx="469744" cy="259045"/>
    <xdr:sp macro="" textlink="">
      <xdr:nvSpPr>
        <xdr:cNvPr id="611" name="【消防施設】&#10;一人当たり面積該当値テキスト"/>
        <xdr:cNvSpPr txBox="1"/>
      </xdr:nvSpPr>
      <xdr:spPr>
        <a:xfrm>
          <a:off x="22250400" y="135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30</xdr:col>
      <xdr:colOff>669925</xdr:colOff>
      <xdr:row>80</xdr:row>
      <xdr:rowOff>47171</xdr:rowOff>
    </xdr:from>
    <xdr:to>
      <xdr:col>31</xdr:col>
      <xdr:colOff>85725</xdr:colOff>
      <xdr:row>80</xdr:row>
      <xdr:rowOff>148771</xdr:rowOff>
    </xdr:to>
    <xdr:sp macro="" textlink="">
      <xdr:nvSpPr>
        <xdr:cNvPr id="612" name="円/楕円 611"/>
        <xdr:cNvSpPr/>
      </xdr:nvSpPr>
      <xdr:spPr>
        <a:xfrm>
          <a:off x="21272500" y="137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54429</xdr:rowOff>
    </xdr:from>
    <xdr:to>
      <xdr:col>32</xdr:col>
      <xdr:colOff>187325</xdr:colOff>
      <xdr:row>80</xdr:row>
      <xdr:rowOff>97971</xdr:rowOff>
    </xdr:to>
    <xdr:cxnSp macro="">
      <xdr:nvCxnSpPr>
        <xdr:cNvPr id="613" name="直線コネクタ 612"/>
        <xdr:cNvCxnSpPr/>
      </xdr:nvCxnSpPr>
      <xdr:spPr>
        <a:xfrm flipV="1">
          <a:off x="21323300" y="137704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88191</xdr:rowOff>
    </xdr:from>
    <xdr:ext cx="469744" cy="259045"/>
    <xdr:sp macro="" textlink="">
      <xdr:nvSpPr>
        <xdr:cNvPr id="614" name="n_1aveValue【消防施設】&#10;一人当たり面積"/>
        <xdr:cNvSpPr txBox="1"/>
      </xdr:nvSpPr>
      <xdr:spPr>
        <a:xfrm>
          <a:off x="210757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165298</xdr:rowOff>
    </xdr:from>
    <xdr:ext cx="469744" cy="259045"/>
    <xdr:sp macro="" textlink="">
      <xdr:nvSpPr>
        <xdr:cNvPr id="615" name="n_1mainValue【消防施設】&#10;一人当たり面積"/>
        <xdr:cNvSpPr txBox="1"/>
      </xdr:nvSpPr>
      <xdr:spPr>
        <a:xfrm>
          <a:off x="21075727" y="135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26" name="直線コネクタ 6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27" name="テキスト ボックス 62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28" name="直線コネクタ 6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29" name="テキスト ボックス 6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30" name="直線コネクタ 6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31" name="テキスト ボックス 6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32" name="直線コネクタ 6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33" name="テキスト ボックス 6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34" name="直線コネクタ 6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35" name="テキスト ボックス 63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37" name="テキスト ボックス 6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639" name="直線コネクタ 638"/>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640"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641" name="直線コネクタ 640"/>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642"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643" name="直線コネクタ 642"/>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644"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645" name="フローチャート : 判断 644"/>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646" name="フローチャート : 判断 645"/>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63500</xdr:rowOff>
    </xdr:from>
    <xdr:to>
      <xdr:col>23</xdr:col>
      <xdr:colOff>568325</xdr:colOff>
      <xdr:row>102</xdr:row>
      <xdr:rowOff>165100</xdr:rowOff>
    </xdr:to>
    <xdr:sp macro="" textlink="">
      <xdr:nvSpPr>
        <xdr:cNvPr id="652" name="円/楕円 651"/>
        <xdr:cNvSpPr/>
      </xdr:nvSpPr>
      <xdr:spPr>
        <a:xfrm>
          <a:off x="162687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86377</xdr:rowOff>
    </xdr:from>
    <xdr:ext cx="405111" cy="259045"/>
    <xdr:sp macro="" textlink="">
      <xdr:nvSpPr>
        <xdr:cNvPr id="653" name="【庁舎】&#10;有形固定資産減価償却率該当値テキスト"/>
        <xdr:cNvSpPr txBox="1"/>
      </xdr:nvSpPr>
      <xdr:spPr>
        <a:xfrm>
          <a:off x="16408400"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101600</xdr:rowOff>
    </xdr:from>
    <xdr:to>
      <xdr:col>22</xdr:col>
      <xdr:colOff>415925</xdr:colOff>
      <xdr:row>103</xdr:row>
      <xdr:rowOff>31750</xdr:rowOff>
    </xdr:to>
    <xdr:sp macro="" textlink="">
      <xdr:nvSpPr>
        <xdr:cNvPr id="654" name="円/楕円 653"/>
        <xdr:cNvSpPr/>
      </xdr:nvSpPr>
      <xdr:spPr>
        <a:xfrm>
          <a:off x="15430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114300</xdr:rowOff>
    </xdr:from>
    <xdr:to>
      <xdr:col>23</xdr:col>
      <xdr:colOff>517525</xdr:colOff>
      <xdr:row>102</xdr:row>
      <xdr:rowOff>152400</xdr:rowOff>
    </xdr:to>
    <xdr:cxnSp macro="">
      <xdr:nvCxnSpPr>
        <xdr:cNvPr id="655" name="直線コネクタ 654"/>
        <xdr:cNvCxnSpPr/>
      </xdr:nvCxnSpPr>
      <xdr:spPr>
        <a:xfrm flipV="1">
          <a:off x="15481300" y="1760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68597</xdr:rowOff>
    </xdr:from>
    <xdr:ext cx="405111" cy="259045"/>
    <xdr:sp macro="" textlink="">
      <xdr:nvSpPr>
        <xdr:cNvPr id="656" name="n_1aveValue【庁舎】&#10;有形固定資産減価償却率"/>
        <xdr:cNvSpPr txBox="1"/>
      </xdr:nvSpPr>
      <xdr:spPr>
        <a:xfrm>
          <a:off x="15266043"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48277</xdr:rowOff>
    </xdr:from>
    <xdr:ext cx="405111" cy="259045"/>
    <xdr:sp macro="" textlink="">
      <xdr:nvSpPr>
        <xdr:cNvPr id="657" name="n_1mainValue【庁舎】&#10;有形固定資産減価償却率"/>
        <xdr:cNvSpPr txBox="1"/>
      </xdr:nvSpPr>
      <xdr:spPr>
        <a:xfrm>
          <a:off x="15266043"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8" name="正方形/長方形 6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59" name="正方形/長方形 6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0" name="正方形/長方形 6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1" name="正方形/長方形 6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2" name="正方形/長方形 6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3" name="正方形/長方形 6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4" name="正方形/長方形 6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5" name="正方形/長方形 6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6" name="テキスト ボックス 6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7" name="直線コネクタ 6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68" name="テキスト ボックス 66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69" name="直線コネクタ 6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70" name="テキスト ボックス 6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71" name="直線コネクタ 6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72" name="テキスト ボックス 6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73" name="直線コネクタ 6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74" name="テキスト ボックス 6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75" name="直線コネクタ 6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76" name="テキスト ボックス 6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680" name="直線コネクタ 679"/>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681"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682" name="直線コネクタ 681"/>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683"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684" name="直線コネクタ 683"/>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685"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686" name="フローチャート : 判断 685"/>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87" name="フローチャート : 判断 686"/>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9398</xdr:rowOff>
    </xdr:from>
    <xdr:to>
      <xdr:col>32</xdr:col>
      <xdr:colOff>238125</xdr:colOff>
      <xdr:row>103</xdr:row>
      <xdr:rowOff>110998</xdr:rowOff>
    </xdr:to>
    <xdr:sp macro="" textlink="">
      <xdr:nvSpPr>
        <xdr:cNvPr id="693" name="円/楕円 692"/>
        <xdr:cNvSpPr/>
      </xdr:nvSpPr>
      <xdr:spPr>
        <a:xfrm>
          <a:off x="221107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32275</xdr:rowOff>
    </xdr:from>
    <xdr:ext cx="469744" cy="259045"/>
    <xdr:sp macro="" textlink="">
      <xdr:nvSpPr>
        <xdr:cNvPr id="694" name="【庁舎】&#10;一人当たり面積該当値テキスト"/>
        <xdr:cNvSpPr txBox="1"/>
      </xdr:nvSpPr>
      <xdr:spPr>
        <a:xfrm>
          <a:off x="22250400" y="175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0.291</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27687</xdr:rowOff>
    </xdr:from>
    <xdr:to>
      <xdr:col>31</xdr:col>
      <xdr:colOff>85725</xdr:colOff>
      <xdr:row>103</xdr:row>
      <xdr:rowOff>129287</xdr:rowOff>
    </xdr:to>
    <xdr:sp macro="" textlink="">
      <xdr:nvSpPr>
        <xdr:cNvPr id="695" name="円/楕円 694"/>
        <xdr:cNvSpPr/>
      </xdr:nvSpPr>
      <xdr:spPr>
        <a:xfrm>
          <a:off x="212725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60198</xdr:rowOff>
    </xdr:from>
    <xdr:to>
      <xdr:col>32</xdr:col>
      <xdr:colOff>187325</xdr:colOff>
      <xdr:row>103</xdr:row>
      <xdr:rowOff>78487</xdr:rowOff>
    </xdr:to>
    <xdr:cxnSp macro="">
      <xdr:nvCxnSpPr>
        <xdr:cNvPr id="696" name="直線コネクタ 695"/>
        <xdr:cNvCxnSpPr/>
      </xdr:nvCxnSpPr>
      <xdr:spPr>
        <a:xfrm flipV="1">
          <a:off x="21323300" y="17719548"/>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38116</xdr:rowOff>
    </xdr:from>
    <xdr:ext cx="469744" cy="259045"/>
    <xdr:sp macro="" textlink="">
      <xdr:nvSpPr>
        <xdr:cNvPr id="697"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145814</xdr:rowOff>
    </xdr:from>
    <xdr:ext cx="469744" cy="259045"/>
    <xdr:sp macro="" textlink="">
      <xdr:nvSpPr>
        <xdr:cNvPr id="698" name="n_1mainValue【庁舎】&#10;一人当たり面積"/>
        <xdr:cNvSpPr txBox="1"/>
      </xdr:nvSpPr>
      <xdr:spPr>
        <a:xfrm>
          <a:off x="21075727" y="1746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類似団体と比較して図書館、一般廃棄物処理施設では、有形固定資産減価償却率が特に低くなっている。</a:t>
          </a:r>
          <a:endParaRPr lang="ja-JP" altLang="ja-JP" sz="1300">
            <a:effectLst/>
          </a:endParaRPr>
        </a:p>
        <a:p>
          <a:r>
            <a:rPr kumimoji="1" lang="ja-JP" altLang="ja-JP" sz="1300">
              <a:solidFill>
                <a:schemeClr val="dk1"/>
              </a:solidFill>
              <a:effectLst/>
              <a:latin typeface="+mn-lt"/>
              <a:ea typeface="+mn-ea"/>
              <a:cs typeface="+mn-cs"/>
            </a:rPr>
            <a:t>図書館については、平成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年に田辺市文化交流センター「たなべる」として新たに建設されたことに伴い、低率となっている。</a:t>
          </a:r>
          <a:endParaRPr lang="ja-JP" altLang="ja-JP" sz="1300">
            <a:effectLst/>
          </a:endParaRPr>
        </a:p>
        <a:p>
          <a:r>
            <a:rPr kumimoji="1" lang="ja-JP" altLang="ja-JP" sz="1300">
              <a:solidFill>
                <a:schemeClr val="dk1"/>
              </a:solidFill>
              <a:effectLst/>
              <a:latin typeface="+mn-lt"/>
              <a:ea typeface="+mn-ea"/>
              <a:cs typeface="+mn-cs"/>
            </a:rPr>
            <a:t>一般廃棄物処理施設については、焼却処理施設の基幹的改良を行ったことから、昨年度より</a:t>
          </a:r>
          <a:r>
            <a:rPr kumimoji="1" lang="en-US" altLang="ja-JP" sz="1300">
              <a:solidFill>
                <a:schemeClr val="dk1"/>
              </a:solidFill>
              <a:effectLst/>
              <a:latin typeface="+mn-lt"/>
              <a:ea typeface="+mn-ea"/>
              <a:cs typeface="+mn-cs"/>
            </a:rPr>
            <a:t>22.4</a:t>
          </a:r>
          <a:r>
            <a:rPr kumimoji="1" lang="ja-JP" altLang="ja-JP" sz="1300">
              <a:solidFill>
                <a:schemeClr val="dk1"/>
              </a:solidFill>
              <a:effectLst/>
              <a:latin typeface="+mn-lt"/>
              <a:ea typeface="+mn-ea"/>
              <a:cs typeface="+mn-cs"/>
            </a:rPr>
            <a:t>ポイント減少し</a:t>
          </a:r>
          <a:r>
            <a:rPr kumimoji="1" lang="en-US" altLang="ja-JP" sz="1300">
              <a:solidFill>
                <a:schemeClr val="dk1"/>
              </a:solidFill>
              <a:effectLst/>
              <a:latin typeface="+mn-lt"/>
              <a:ea typeface="+mn-ea"/>
              <a:cs typeface="+mn-cs"/>
            </a:rPr>
            <a:t>47.6</a:t>
          </a:r>
          <a:r>
            <a:rPr kumimoji="1" lang="ja-JP" altLang="ja-JP" sz="1300">
              <a:solidFill>
                <a:schemeClr val="dk1"/>
              </a:solidFill>
              <a:effectLst/>
              <a:latin typeface="+mn-lt"/>
              <a:ea typeface="+mn-ea"/>
              <a:cs typeface="+mn-cs"/>
            </a:rPr>
            <a:t>ポイントとなっている。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76,509
76,245
1,026.91
44,650,024
43,041,548
1,543,030
24,065,392
51,767,252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年度の財政力指数は、地方消費税交付金の増加に伴い基準財政収入額が増加となったものの、基準財政需要額算定方法の見直し（地域振興費</a:t>
          </a:r>
          <a:r>
            <a:rPr kumimoji="1" lang="en-US" altLang="ja-JP" sz="1100">
              <a:latin typeface="ＭＳ Ｐゴシック"/>
            </a:rPr>
            <a:t>(</a:t>
          </a:r>
          <a:r>
            <a:rPr kumimoji="1" lang="ja-JP" altLang="en-US" sz="1100">
              <a:latin typeface="ＭＳ Ｐゴシック"/>
            </a:rPr>
            <a:t>人口</a:t>
          </a:r>
          <a:r>
            <a:rPr kumimoji="1" lang="en-US" altLang="ja-JP" sz="1100">
              <a:latin typeface="ＭＳ Ｐゴシック"/>
            </a:rPr>
            <a:t>)</a:t>
          </a:r>
          <a:r>
            <a:rPr kumimoji="1" lang="ja-JP" altLang="en-US" sz="1100">
              <a:latin typeface="ＭＳ Ｐゴシック"/>
            </a:rPr>
            <a:t>における密度補正新設など）により基準財政需要額が増加したため、</a:t>
          </a:r>
          <a:r>
            <a:rPr kumimoji="1" lang="en-US" altLang="ja-JP" sz="1100">
              <a:latin typeface="ＭＳ Ｐゴシック"/>
            </a:rPr>
            <a:t>0.38</a:t>
          </a:r>
          <a:r>
            <a:rPr kumimoji="1" lang="ja-JP" altLang="en-US" sz="1100">
              <a:latin typeface="ＭＳ Ｐゴシック"/>
            </a:rPr>
            <a:t>ポイントで前年同数値となっている。</a:t>
          </a:r>
          <a:endParaRPr kumimoji="1" lang="en-US" altLang="ja-JP" sz="1100">
            <a:latin typeface="ＭＳ Ｐゴシック"/>
          </a:endParaRPr>
        </a:p>
        <a:p>
          <a:r>
            <a:rPr kumimoji="1" lang="ja-JP" altLang="en-US" sz="1100">
              <a:latin typeface="ＭＳ Ｐゴシック"/>
            </a:rPr>
            <a:t>　過疎化・少子高齢化が進む中、本市においては類似団体や全国市町村平均と比較しても下回っているため、引き続き自主財源の確保に努める。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8" name="直線コネクタ 67"/>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55033</xdr:rowOff>
    </xdr:to>
    <xdr:cxnSp macro="">
      <xdr:nvCxnSpPr>
        <xdr:cNvPr id="71" name="直線コネクタ 70"/>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55033</xdr:rowOff>
    </xdr:to>
    <xdr:cxnSp macro="">
      <xdr:nvCxnSpPr>
        <xdr:cNvPr id="74" name="直線コネクタ 73"/>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55033</xdr:rowOff>
    </xdr:to>
    <xdr:cxnSp macro="">
      <xdr:nvCxnSpPr>
        <xdr:cNvPr id="77" name="直線コネクタ 76"/>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と比較し、物件費、公債費の減少はあったものの、国民健康保険事業特別会計や後期高齢者医療特別会計などへの繰出金の増加や、民間保育所及び認定こども園に対する施設型給付費や生活保護費など扶助費の増加により、</a:t>
          </a:r>
          <a:r>
            <a:rPr kumimoji="1" lang="en-US" altLang="ja-JP" sz="1100">
              <a:latin typeface="ＭＳ Ｐゴシック"/>
            </a:rPr>
            <a:t>3.8</a:t>
          </a:r>
          <a:r>
            <a:rPr kumimoji="1" lang="ja-JP" altLang="en-US" sz="1100">
              <a:latin typeface="ＭＳ Ｐゴシック"/>
            </a:rPr>
            <a:t>ポイント増加し</a:t>
          </a:r>
          <a:r>
            <a:rPr kumimoji="1" lang="en-US" altLang="ja-JP" sz="1100">
              <a:latin typeface="ＭＳ Ｐゴシック"/>
            </a:rPr>
            <a:t>92.6</a:t>
          </a:r>
          <a:r>
            <a:rPr kumimoji="1" lang="ja-JP" altLang="en-US" sz="1100">
              <a:latin typeface="ＭＳ Ｐゴシック"/>
            </a:rPr>
            <a:t>％となっている。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64</xdr:row>
      <xdr:rowOff>31327</xdr:rowOff>
    </xdr:to>
    <xdr:cxnSp macro="">
      <xdr:nvCxnSpPr>
        <xdr:cNvPr id="131" name="直線コネクタ 130"/>
        <xdr:cNvCxnSpPr/>
      </xdr:nvCxnSpPr>
      <xdr:spPr>
        <a:xfrm>
          <a:off x="4114800" y="10698480"/>
          <a:ext cx="8382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63</xdr:row>
      <xdr:rowOff>41910</xdr:rowOff>
    </xdr:to>
    <xdr:cxnSp macro="">
      <xdr:nvCxnSpPr>
        <xdr:cNvPr id="134" name="直線コネクタ 133"/>
        <xdr:cNvCxnSpPr/>
      </xdr:nvCxnSpPr>
      <xdr:spPr>
        <a:xfrm flipV="1">
          <a:off x="3225800" y="10698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63</xdr:row>
      <xdr:rowOff>41910</xdr:rowOff>
    </xdr:to>
    <xdr:cxnSp macro="">
      <xdr:nvCxnSpPr>
        <xdr:cNvPr id="137" name="直線コネクタ 136"/>
        <xdr:cNvCxnSpPr/>
      </xdr:nvCxnSpPr>
      <xdr:spPr>
        <a:xfrm>
          <a:off x="2336800" y="10698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63</xdr:row>
      <xdr:rowOff>9737</xdr:rowOff>
    </xdr:to>
    <xdr:cxnSp macro="">
      <xdr:nvCxnSpPr>
        <xdr:cNvPr id="140" name="直線コネクタ 139"/>
        <xdr:cNvCxnSpPr/>
      </xdr:nvCxnSpPr>
      <xdr:spPr>
        <a:xfrm flipV="1">
          <a:off x="1447800" y="1069848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151977</xdr:rowOff>
    </xdr:from>
    <xdr:to>
      <xdr:col>7</xdr:col>
      <xdr:colOff>203200</xdr:colOff>
      <xdr:row>64</xdr:row>
      <xdr:rowOff>82127</xdr:rowOff>
    </xdr:to>
    <xdr:sp macro="" textlink="">
      <xdr:nvSpPr>
        <xdr:cNvPr id="150" name="円/楕円 149"/>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124054</xdr:rowOff>
    </xdr:from>
    <xdr:ext cx="762000" cy="259045"/>
    <xdr:sp macro="" textlink="">
      <xdr:nvSpPr>
        <xdr:cNvPr id="151" name="財政構造の弾力性該当値テキスト"/>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2" name="円/楕円 151"/>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53" name="テキスト ボックス 152"/>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162560</xdr:rowOff>
    </xdr:from>
    <xdr:to>
      <xdr:col>4</xdr:col>
      <xdr:colOff>533400</xdr:colOff>
      <xdr:row>63</xdr:row>
      <xdr:rowOff>92710</xdr:rowOff>
    </xdr:to>
    <xdr:sp macro="" textlink="">
      <xdr:nvSpPr>
        <xdr:cNvPr id="154" name="円/楕円 153"/>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102887</xdr:rowOff>
    </xdr:from>
    <xdr:ext cx="762000" cy="259045"/>
    <xdr:sp macro="" textlink="">
      <xdr:nvSpPr>
        <xdr:cNvPr id="155" name="テキスト ボックス 154"/>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6" name="円/楕円 155"/>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129557</xdr:rowOff>
    </xdr:from>
    <xdr:ext cx="762000" cy="259045"/>
    <xdr:sp macro="" textlink="">
      <xdr:nvSpPr>
        <xdr:cNvPr id="157" name="テキスト ボックス 156"/>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58" name="円/楕円 157"/>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59" name="テキスト ボックス 158"/>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[169,469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17</a:t>
          </a:r>
          <a:r>
            <a:rPr kumimoji="1" lang="ja-JP" altLang="en-US" sz="1100">
              <a:latin typeface="ＭＳ Ｐゴシック"/>
            </a:rPr>
            <a:t>年</a:t>
          </a:r>
          <a:r>
            <a:rPr kumimoji="1" lang="en-US" altLang="ja-JP" sz="1100">
              <a:latin typeface="ＭＳ Ｐゴシック"/>
            </a:rPr>
            <a:t>5</a:t>
          </a:r>
          <a:r>
            <a:rPr kumimoji="1" lang="ja-JP" altLang="en-US" sz="1100">
              <a:latin typeface="ＭＳ Ｐゴシック"/>
            </a:rPr>
            <a:t>月に市町村が合併し、和歌山県全域の約</a:t>
          </a:r>
          <a:r>
            <a:rPr kumimoji="1" lang="en-US" altLang="ja-JP" sz="1100">
              <a:latin typeface="ＭＳ Ｐゴシック"/>
            </a:rPr>
            <a:t>22</a:t>
          </a:r>
          <a:r>
            <a:rPr kumimoji="1" lang="ja-JP" altLang="en-US" sz="1100">
              <a:latin typeface="ＭＳ Ｐゴシック"/>
            </a:rPr>
            <a:t>％、県内</a:t>
          </a:r>
          <a:r>
            <a:rPr kumimoji="1" lang="en-US" altLang="ja-JP" sz="1100">
              <a:latin typeface="ＭＳ Ｐゴシック"/>
            </a:rPr>
            <a:t>1</a:t>
          </a:r>
          <a:r>
            <a:rPr kumimoji="1" lang="ja-JP" altLang="en-US" sz="1100">
              <a:latin typeface="ＭＳ Ｐゴシック"/>
            </a:rPr>
            <a:t>位の広大な面積を有することとなり、旧町村単位に</a:t>
          </a:r>
          <a:r>
            <a:rPr kumimoji="1" lang="en-US" altLang="ja-JP" sz="1100">
              <a:latin typeface="ＭＳ Ｐゴシック"/>
            </a:rPr>
            <a:t>4</a:t>
          </a:r>
          <a:r>
            <a:rPr kumimoji="1" lang="ja-JP" altLang="en-US" sz="1100">
              <a:latin typeface="ＭＳ Ｐゴシック"/>
            </a:rPr>
            <a:t>つの行政局を配置していることなどから、人件費・物件費等については、類似団体や全国平均を上回っている。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年度においては、地方公務員共済組合等負担金の減少による人件費の減少や平成</a:t>
          </a:r>
          <a:r>
            <a:rPr kumimoji="1" lang="en-US" altLang="ja-JP" sz="1100">
              <a:latin typeface="ＭＳ Ｐゴシック"/>
            </a:rPr>
            <a:t>27</a:t>
          </a:r>
          <a:r>
            <a:rPr kumimoji="1" lang="ja-JP" altLang="en-US" sz="1100">
              <a:latin typeface="ＭＳ Ｐゴシック"/>
            </a:rPr>
            <a:t>年度に地域支援交付金（消費喚起・生活支援型）事業として実施したプレミアム商品券事業や国民体育大会関連経費の皆減等により物件費が減少したものの、依然として類似団体や全国平均より高水準で推移していることから、今後も定員管理の適正化や経費の削減等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16895</xdr:rowOff>
    </xdr:from>
    <xdr:to>
      <xdr:col>7</xdr:col>
      <xdr:colOff>152400</xdr:colOff>
      <xdr:row>86</xdr:row>
      <xdr:rowOff>34905</xdr:rowOff>
    </xdr:to>
    <xdr:cxnSp macro="">
      <xdr:nvCxnSpPr>
        <xdr:cNvPr id="194" name="直線コネクタ 193"/>
        <xdr:cNvCxnSpPr/>
      </xdr:nvCxnSpPr>
      <xdr:spPr>
        <a:xfrm flipV="1">
          <a:off x="4114800" y="14761595"/>
          <a:ext cx="8382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1927</xdr:rowOff>
    </xdr:from>
    <xdr:to>
      <xdr:col>6</xdr:col>
      <xdr:colOff>0</xdr:colOff>
      <xdr:row>86</xdr:row>
      <xdr:rowOff>34905</xdr:rowOff>
    </xdr:to>
    <xdr:cxnSp macro="">
      <xdr:nvCxnSpPr>
        <xdr:cNvPr id="197" name="直線コネクタ 196"/>
        <xdr:cNvCxnSpPr/>
      </xdr:nvCxnSpPr>
      <xdr:spPr>
        <a:xfrm>
          <a:off x="3225800" y="14746627"/>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199" name="テキスト ボックス 198"/>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88488</xdr:rowOff>
    </xdr:from>
    <xdr:to>
      <xdr:col>4</xdr:col>
      <xdr:colOff>482600</xdr:colOff>
      <xdr:row>86</xdr:row>
      <xdr:rowOff>1927</xdr:rowOff>
    </xdr:to>
    <xdr:cxnSp macro="">
      <xdr:nvCxnSpPr>
        <xdr:cNvPr id="200" name="直線コネクタ 199"/>
        <xdr:cNvCxnSpPr/>
      </xdr:nvCxnSpPr>
      <xdr:spPr>
        <a:xfrm>
          <a:off x="2336800" y="14661738"/>
          <a:ext cx="889000" cy="8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80074</xdr:rowOff>
    </xdr:from>
    <xdr:to>
      <xdr:col>3</xdr:col>
      <xdr:colOff>279400</xdr:colOff>
      <xdr:row>85</xdr:row>
      <xdr:rowOff>88488</xdr:rowOff>
    </xdr:to>
    <xdr:cxnSp macro="">
      <xdr:nvCxnSpPr>
        <xdr:cNvPr id="203" name="直線コネクタ 202"/>
        <xdr:cNvCxnSpPr/>
      </xdr:nvCxnSpPr>
      <xdr:spPr>
        <a:xfrm>
          <a:off x="1447800" y="14653324"/>
          <a:ext cx="889000" cy="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137545</xdr:rowOff>
    </xdr:from>
    <xdr:to>
      <xdr:col>7</xdr:col>
      <xdr:colOff>203200</xdr:colOff>
      <xdr:row>86</xdr:row>
      <xdr:rowOff>67695</xdr:rowOff>
    </xdr:to>
    <xdr:sp macro="" textlink="">
      <xdr:nvSpPr>
        <xdr:cNvPr id="213" name="円/楕円 212"/>
        <xdr:cNvSpPr/>
      </xdr:nvSpPr>
      <xdr:spPr>
        <a:xfrm>
          <a:off x="4902200" y="147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109622</xdr:rowOff>
    </xdr:from>
    <xdr:ext cx="762000" cy="259045"/>
    <xdr:sp macro="" textlink="">
      <xdr:nvSpPr>
        <xdr:cNvPr id="214" name="人件費・物件費等の状況該当値テキスト"/>
        <xdr:cNvSpPr txBox="1"/>
      </xdr:nvSpPr>
      <xdr:spPr>
        <a:xfrm>
          <a:off x="5041900" y="1468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169,469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155555</xdr:rowOff>
    </xdr:from>
    <xdr:to>
      <xdr:col>6</xdr:col>
      <xdr:colOff>50800</xdr:colOff>
      <xdr:row>86</xdr:row>
      <xdr:rowOff>85705</xdr:rowOff>
    </xdr:to>
    <xdr:sp macro="" textlink="">
      <xdr:nvSpPr>
        <xdr:cNvPr id="215" name="円/楕円 214"/>
        <xdr:cNvSpPr/>
      </xdr:nvSpPr>
      <xdr:spPr>
        <a:xfrm>
          <a:off x="4064000" y="1472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70482</xdr:rowOff>
    </xdr:from>
    <xdr:ext cx="736600" cy="259045"/>
    <xdr:sp macro="" textlink="">
      <xdr:nvSpPr>
        <xdr:cNvPr id="216" name="テキスト ボックス 215"/>
        <xdr:cNvSpPr txBox="1"/>
      </xdr:nvSpPr>
      <xdr:spPr>
        <a:xfrm>
          <a:off x="3733800" y="1481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171,708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122577</xdr:rowOff>
    </xdr:from>
    <xdr:to>
      <xdr:col>4</xdr:col>
      <xdr:colOff>533400</xdr:colOff>
      <xdr:row>86</xdr:row>
      <xdr:rowOff>52727</xdr:rowOff>
    </xdr:to>
    <xdr:sp macro="" textlink="">
      <xdr:nvSpPr>
        <xdr:cNvPr id="217" name="円/楕円 216"/>
        <xdr:cNvSpPr/>
      </xdr:nvSpPr>
      <xdr:spPr>
        <a:xfrm>
          <a:off x="3175000" y="1469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37504</xdr:rowOff>
    </xdr:from>
    <xdr:ext cx="762000" cy="259045"/>
    <xdr:sp macro="" textlink="">
      <xdr:nvSpPr>
        <xdr:cNvPr id="218" name="テキスト ボックス 217"/>
        <xdr:cNvSpPr txBox="1"/>
      </xdr:nvSpPr>
      <xdr:spPr>
        <a:xfrm>
          <a:off x="2844800" y="1478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167,608</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37688</xdr:rowOff>
    </xdr:from>
    <xdr:to>
      <xdr:col>3</xdr:col>
      <xdr:colOff>330200</xdr:colOff>
      <xdr:row>85</xdr:row>
      <xdr:rowOff>139288</xdr:rowOff>
    </xdr:to>
    <xdr:sp macro="" textlink="">
      <xdr:nvSpPr>
        <xdr:cNvPr id="219" name="円/楕円 218"/>
        <xdr:cNvSpPr/>
      </xdr:nvSpPr>
      <xdr:spPr>
        <a:xfrm>
          <a:off x="2286000" y="1461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124065</xdr:rowOff>
    </xdr:from>
    <xdr:ext cx="762000" cy="259045"/>
    <xdr:sp macro="" textlink="">
      <xdr:nvSpPr>
        <xdr:cNvPr id="220" name="テキスト ボックス 219"/>
        <xdr:cNvSpPr txBox="1"/>
      </xdr:nvSpPr>
      <xdr:spPr>
        <a:xfrm>
          <a:off x="1955800" y="1469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157,054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29274</xdr:rowOff>
    </xdr:from>
    <xdr:to>
      <xdr:col>2</xdr:col>
      <xdr:colOff>127000</xdr:colOff>
      <xdr:row>85</xdr:row>
      <xdr:rowOff>130874</xdr:rowOff>
    </xdr:to>
    <xdr:sp macro="" textlink="">
      <xdr:nvSpPr>
        <xdr:cNvPr id="221" name="円/楕円 220"/>
        <xdr:cNvSpPr/>
      </xdr:nvSpPr>
      <xdr:spPr>
        <a:xfrm>
          <a:off x="1397000" y="1460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115651</xdr:rowOff>
    </xdr:from>
    <xdr:ext cx="762000" cy="259045"/>
    <xdr:sp macro="" textlink="">
      <xdr:nvSpPr>
        <xdr:cNvPr id="222" name="テキスト ボックス 221"/>
        <xdr:cNvSpPr txBox="1"/>
      </xdr:nvSpPr>
      <xdr:spPr>
        <a:xfrm>
          <a:off x="1066800" y="1468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156,008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類似団体や全国市町村平均と比較して上回った状況にあり、今後も引き続き、給与体系の調整等を含め、適正化に努める。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109643</xdr:rowOff>
    </xdr:to>
    <xdr:cxnSp macro="">
      <xdr:nvCxnSpPr>
        <xdr:cNvPr id="251" name="直線コネクタ 250"/>
        <xdr:cNvCxnSpPr/>
      </xdr:nvCxnSpPr>
      <xdr:spPr>
        <a:xfrm flipV="1">
          <a:off x="17018000" y="1396957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81720</xdr:rowOff>
    </xdr:from>
    <xdr:ext cx="762000" cy="259045"/>
    <xdr:sp macro="" textlink="">
      <xdr:nvSpPr>
        <xdr:cNvPr id="252" name="給与水準   （国との比較）最小値テキスト"/>
        <xdr:cNvSpPr txBox="1"/>
      </xdr:nvSpPr>
      <xdr:spPr>
        <a:xfrm>
          <a:off x="17106900" y="148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109643</xdr:rowOff>
    </xdr:from>
    <xdr:to>
      <xdr:col>24</xdr:col>
      <xdr:colOff>647700</xdr:colOff>
      <xdr:row>86</xdr:row>
      <xdr:rowOff>109643</xdr:rowOff>
    </xdr:to>
    <xdr:cxnSp macro="">
      <xdr:nvCxnSpPr>
        <xdr:cNvPr id="253" name="直線コネクタ 252"/>
        <xdr:cNvCxnSpPr/>
      </xdr:nvCxnSpPr>
      <xdr:spPr>
        <a:xfrm>
          <a:off x="16929100" y="148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85</xdr:row>
      <xdr:rowOff>7620</xdr:rowOff>
    </xdr:to>
    <xdr:cxnSp macro="">
      <xdr:nvCxnSpPr>
        <xdr:cNvPr id="256" name="直線コネクタ 255"/>
        <xdr:cNvCxnSpPr/>
      </xdr:nvCxnSpPr>
      <xdr:spPr>
        <a:xfrm flipV="1">
          <a:off x="16179800" y="1456478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16104</xdr:rowOff>
    </xdr:from>
    <xdr:ext cx="762000" cy="259045"/>
    <xdr:sp macro="" textlink="">
      <xdr:nvSpPr>
        <xdr:cNvPr id="257" name="給与水準   （国との比較）平均値テキスト"/>
        <xdr:cNvSpPr txBox="1"/>
      </xdr:nvSpPr>
      <xdr:spPr>
        <a:xfrm>
          <a:off x="17106900" y="1424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58" name="フローチャート : 判断 257"/>
        <xdr:cNvSpPr/>
      </xdr:nvSpPr>
      <xdr:spPr>
        <a:xfrm>
          <a:off x="169672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85</xdr:row>
      <xdr:rowOff>31750</xdr:rowOff>
    </xdr:to>
    <xdr:cxnSp macro="">
      <xdr:nvCxnSpPr>
        <xdr:cNvPr id="259" name="直線コネクタ 258"/>
        <xdr:cNvCxnSpPr/>
      </xdr:nvCxnSpPr>
      <xdr:spPr>
        <a:xfrm flipV="1">
          <a:off x="15290800" y="1458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15663</xdr:rowOff>
    </xdr:from>
    <xdr:to>
      <xdr:col>23</xdr:col>
      <xdr:colOff>457200</xdr:colOff>
      <xdr:row>84</xdr:row>
      <xdr:rowOff>117263</xdr:rowOff>
    </xdr:to>
    <xdr:sp macro="" textlink="">
      <xdr:nvSpPr>
        <xdr:cNvPr id="260" name="フローチャート : 判断 259"/>
        <xdr:cNvSpPr/>
      </xdr:nvSpPr>
      <xdr:spPr>
        <a:xfrm>
          <a:off x="161290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61" name="テキスト ボックス 260"/>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85</xdr:row>
      <xdr:rowOff>31750</xdr:rowOff>
    </xdr:to>
    <xdr:cxnSp macro="">
      <xdr:nvCxnSpPr>
        <xdr:cNvPr id="262" name="直線コネクタ 261"/>
        <xdr:cNvCxnSpPr/>
      </xdr:nvCxnSpPr>
      <xdr:spPr>
        <a:xfrm>
          <a:off x="14401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162984</xdr:rowOff>
    </xdr:from>
    <xdr:to>
      <xdr:col>21</xdr:col>
      <xdr:colOff>0</xdr:colOff>
      <xdr:row>88</xdr:row>
      <xdr:rowOff>120650</xdr:rowOff>
    </xdr:to>
    <xdr:cxnSp macro="">
      <xdr:nvCxnSpPr>
        <xdr:cNvPr id="265" name="直線コネクタ 264"/>
        <xdr:cNvCxnSpPr/>
      </xdr:nvCxnSpPr>
      <xdr:spPr>
        <a:xfrm flipV="1">
          <a:off x="13512800" y="14564784"/>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6" name="フローチャート : 判断 265"/>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7" name="テキスト ボックス 266"/>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5" name="円/楕円 274"/>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84261</xdr:rowOff>
    </xdr:from>
    <xdr:ext cx="762000" cy="259045"/>
    <xdr:sp macro="" textlink="">
      <xdr:nvSpPr>
        <xdr:cNvPr id="276"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7" name="円/楕円 276"/>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78" name="テキスト ボックス 277"/>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9" name="円/楕円 278"/>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80" name="テキスト ボックス 279"/>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112184</xdr:rowOff>
    </xdr:from>
    <xdr:to>
      <xdr:col>21</xdr:col>
      <xdr:colOff>50800</xdr:colOff>
      <xdr:row>85</xdr:row>
      <xdr:rowOff>42334</xdr:rowOff>
    </xdr:to>
    <xdr:sp macro="" textlink="">
      <xdr:nvSpPr>
        <xdr:cNvPr id="281" name="円/楕円 280"/>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27111</xdr:rowOff>
    </xdr:from>
    <xdr:ext cx="762000" cy="259045"/>
    <xdr:sp macro="" textlink="">
      <xdr:nvSpPr>
        <xdr:cNvPr id="282" name="テキスト ボックス 281"/>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3" name="円/楕円 282"/>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156227</xdr:rowOff>
    </xdr:from>
    <xdr:ext cx="762000" cy="259045"/>
    <xdr:sp macro="" textlink="">
      <xdr:nvSpPr>
        <xdr:cNvPr id="284" name="テキスト ボックス 283"/>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定員適正化計画に基づき、計画的に職員数の削減に取り組んでいるものの、平成</a:t>
          </a:r>
          <a:r>
            <a:rPr kumimoji="1" lang="en-US" altLang="ja-JP" sz="1100">
              <a:latin typeface="ＭＳ Ｐゴシック"/>
            </a:rPr>
            <a:t>17</a:t>
          </a:r>
          <a:r>
            <a:rPr kumimoji="1" lang="ja-JP" altLang="en-US" sz="1100">
              <a:latin typeface="ＭＳ Ｐゴシック"/>
            </a:rPr>
            <a:t>年</a:t>
          </a:r>
          <a:r>
            <a:rPr kumimoji="1" lang="en-US" altLang="ja-JP" sz="1100">
              <a:latin typeface="ＭＳ Ｐゴシック"/>
            </a:rPr>
            <a:t>5</a:t>
          </a:r>
          <a:r>
            <a:rPr kumimoji="1" lang="ja-JP" altLang="en-US" sz="1100">
              <a:latin typeface="ＭＳ Ｐゴシック"/>
            </a:rPr>
            <a:t>月に</a:t>
          </a:r>
          <a:r>
            <a:rPr kumimoji="1" lang="en-US" altLang="ja-JP" sz="1100">
              <a:latin typeface="ＭＳ Ｐゴシック"/>
            </a:rPr>
            <a:t>5</a:t>
          </a:r>
          <a:r>
            <a:rPr kumimoji="1" lang="ja-JP" altLang="en-US" sz="1100">
              <a:latin typeface="ＭＳ Ｐゴシック"/>
            </a:rPr>
            <a:t>市町村が合併し、和歌山県全域の約</a:t>
          </a:r>
          <a:r>
            <a:rPr kumimoji="1" lang="en-US" altLang="ja-JP" sz="1100">
              <a:latin typeface="ＭＳ Ｐゴシック"/>
            </a:rPr>
            <a:t>22</a:t>
          </a:r>
          <a:r>
            <a:rPr kumimoji="1" lang="ja-JP" altLang="en-US" sz="1100">
              <a:latin typeface="ＭＳ Ｐゴシック"/>
            </a:rPr>
            <a:t>％、県内第</a:t>
          </a:r>
          <a:r>
            <a:rPr kumimoji="1" lang="en-US" altLang="ja-JP" sz="1100">
              <a:latin typeface="ＭＳ Ｐゴシック"/>
            </a:rPr>
            <a:t>1</a:t>
          </a:r>
          <a:r>
            <a:rPr kumimoji="1" lang="ja-JP" altLang="en-US" sz="1100">
              <a:latin typeface="ＭＳ Ｐゴシック"/>
            </a:rPr>
            <a:t>位の広大な面積を有することや、旧町村単位に</a:t>
          </a:r>
          <a:r>
            <a:rPr kumimoji="1" lang="en-US" altLang="ja-JP" sz="1100">
              <a:latin typeface="ＭＳ Ｐゴシック"/>
            </a:rPr>
            <a:t>4</a:t>
          </a:r>
          <a:r>
            <a:rPr kumimoji="1" lang="ja-JP" altLang="en-US" sz="1100">
              <a:latin typeface="ＭＳ Ｐゴシック"/>
            </a:rPr>
            <a:t>つの行政局を配置しており、加えて隣接する上富田町から消防業務を受託していることなどから、類似団体や全国市町村平均と比較して上回っている状況にある。一方、人口が同規模程度で、面積が</a:t>
          </a:r>
          <a:r>
            <a:rPr kumimoji="1" lang="en-US" altLang="ja-JP" sz="1100">
              <a:latin typeface="ＭＳ Ｐゴシック"/>
            </a:rPr>
            <a:t>500</a:t>
          </a:r>
          <a:r>
            <a:rPr kumimoji="1" lang="ja-JP" altLang="en-US" sz="1100">
              <a:latin typeface="ＭＳ Ｐゴシック"/>
            </a:rPr>
            <a:t>ｋ㎡以上の自治体と比較した場合、職種にもよるが、職員数は下回っている状況にある。今後も引き続き、適正な定員管理に努める。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6" name="直線コネクタ 315"/>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7"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8" name="直線コネクタ 317"/>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9"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0" name="直線コネクタ 319"/>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116840</xdr:rowOff>
    </xdr:from>
    <xdr:to>
      <xdr:col>24</xdr:col>
      <xdr:colOff>558800</xdr:colOff>
      <xdr:row>62</xdr:row>
      <xdr:rowOff>147865</xdr:rowOff>
    </xdr:to>
    <xdr:cxnSp macro="">
      <xdr:nvCxnSpPr>
        <xdr:cNvPr id="321" name="直線コネクタ 320"/>
        <xdr:cNvCxnSpPr/>
      </xdr:nvCxnSpPr>
      <xdr:spPr>
        <a:xfrm>
          <a:off x="16179800" y="1074674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2"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3" name="フローチャート : 判断 322"/>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92710</xdr:rowOff>
    </xdr:from>
    <xdr:to>
      <xdr:col>23</xdr:col>
      <xdr:colOff>406400</xdr:colOff>
      <xdr:row>62</xdr:row>
      <xdr:rowOff>116840</xdr:rowOff>
    </xdr:to>
    <xdr:cxnSp macro="">
      <xdr:nvCxnSpPr>
        <xdr:cNvPr id="324" name="直線コネクタ 323"/>
        <xdr:cNvCxnSpPr/>
      </xdr:nvCxnSpPr>
      <xdr:spPr>
        <a:xfrm>
          <a:off x="15290800" y="1072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5" name="フローチャート : 判断 324"/>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6" name="テキスト ボックス 325"/>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92710</xdr:rowOff>
    </xdr:from>
    <xdr:to>
      <xdr:col>22</xdr:col>
      <xdr:colOff>203200</xdr:colOff>
      <xdr:row>62</xdr:row>
      <xdr:rowOff>98455</xdr:rowOff>
    </xdr:to>
    <xdr:cxnSp macro="">
      <xdr:nvCxnSpPr>
        <xdr:cNvPr id="327" name="直線コネクタ 326"/>
        <xdr:cNvCxnSpPr/>
      </xdr:nvCxnSpPr>
      <xdr:spPr>
        <a:xfrm flipV="1">
          <a:off x="14401800" y="1072261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8" name="フローチャート : 判断 327"/>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29" name="テキスト ボックス 328"/>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98455</xdr:rowOff>
    </xdr:from>
    <xdr:to>
      <xdr:col>21</xdr:col>
      <xdr:colOff>0</xdr:colOff>
      <xdr:row>62</xdr:row>
      <xdr:rowOff>112244</xdr:rowOff>
    </xdr:to>
    <xdr:cxnSp macro="">
      <xdr:nvCxnSpPr>
        <xdr:cNvPr id="330" name="直線コネクタ 329"/>
        <xdr:cNvCxnSpPr/>
      </xdr:nvCxnSpPr>
      <xdr:spPr>
        <a:xfrm flipV="1">
          <a:off x="13512800" y="1072835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1" name="フローチャート : 判断 330"/>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2" name="テキスト ボックス 331"/>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3" name="フローチャート : 判断 332"/>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4" name="テキスト ボックス 333"/>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97065</xdr:rowOff>
    </xdr:from>
    <xdr:to>
      <xdr:col>24</xdr:col>
      <xdr:colOff>609600</xdr:colOff>
      <xdr:row>63</xdr:row>
      <xdr:rowOff>27215</xdr:rowOff>
    </xdr:to>
    <xdr:sp macro="" textlink="">
      <xdr:nvSpPr>
        <xdr:cNvPr id="340" name="円/楕円 339"/>
        <xdr:cNvSpPr/>
      </xdr:nvSpPr>
      <xdr:spPr>
        <a:xfrm>
          <a:off x="169672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69142</xdr:rowOff>
    </xdr:from>
    <xdr:ext cx="762000" cy="259045"/>
    <xdr:sp macro="" textlink="">
      <xdr:nvSpPr>
        <xdr:cNvPr id="341" name="定員管理の状況該当値テキスト"/>
        <xdr:cNvSpPr txBox="1"/>
      </xdr:nvSpPr>
      <xdr:spPr>
        <a:xfrm>
          <a:off x="17106900" y="1069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66040</xdr:rowOff>
    </xdr:from>
    <xdr:to>
      <xdr:col>23</xdr:col>
      <xdr:colOff>457200</xdr:colOff>
      <xdr:row>62</xdr:row>
      <xdr:rowOff>167640</xdr:rowOff>
    </xdr:to>
    <xdr:sp macro="" textlink="">
      <xdr:nvSpPr>
        <xdr:cNvPr id="342" name="円/楕円 341"/>
        <xdr:cNvSpPr/>
      </xdr:nvSpPr>
      <xdr:spPr>
        <a:xfrm>
          <a:off x="16129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152417</xdr:rowOff>
    </xdr:from>
    <xdr:ext cx="736600" cy="259045"/>
    <xdr:sp macro="" textlink="">
      <xdr:nvSpPr>
        <xdr:cNvPr id="343" name="テキスト ボックス 342"/>
        <xdr:cNvSpPr txBox="1"/>
      </xdr:nvSpPr>
      <xdr:spPr>
        <a:xfrm>
          <a:off x="15798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41910</xdr:rowOff>
    </xdr:from>
    <xdr:to>
      <xdr:col>22</xdr:col>
      <xdr:colOff>254000</xdr:colOff>
      <xdr:row>62</xdr:row>
      <xdr:rowOff>143510</xdr:rowOff>
    </xdr:to>
    <xdr:sp macro="" textlink="">
      <xdr:nvSpPr>
        <xdr:cNvPr id="344" name="円/楕円 343"/>
        <xdr:cNvSpPr/>
      </xdr:nvSpPr>
      <xdr:spPr>
        <a:xfrm>
          <a:off x="15240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128287</xdr:rowOff>
    </xdr:from>
    <xdr:ext cx="762000" cy="259045"/>
    <xdr:sp macro="" textlink="">
      <xdr:nvSpPr>
        <xdr:cNvPr id="345" name="テキスト ボックス 344"/>
        <xdr:cNvSpPr txBox="1"/>
      </xdr:nvSpPr>
      <xdr:spPr>
        <a:xfrm>
          <a:off x="14909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47655</xdr:rowOff>
    </xdr:from>
    <xdr:to>
      <xdr:col>21</xdr:col>
      <xdr:colOff>50800</xdr:colOff>
      <xdr:row>62</xdr:row>
      <xdr:rowOff>149255</xdr:rowOff>
    </xdr:to>
    <xdr:sp macro="" textlink="">
      <xdr:nvSpPr>
        <xdr:cNvPr id="346" name="円/楕円 345"/>
        <xdr:cNvSpPr/>
      </xdr:nvSpPr>
      <xdr:spPr>
        <a:xfrm>
          <a:off x="14351000" y="106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134032</xdr:rowOff>
    </xdr:from>
    <xdr:ext cx="762000" cy="259045"/>
    <xdr:sp macro="" textlink="">
      <xdr:nvSpPr>
        <xdr:cNvPr id="347" name="テキスト ボックス 346"/>
        <xdr:cNvSpPr txBox="1"/>
      </xdr:nvSpPr>
      <xdr:spPr>
        <a:xfrm>
          <a:off x="14020800" y="1076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61444</xdr:rowOff>
    </xdr:from>
    <xdr:to>
      <xdr:col>19</xdr:col>
      <xdr:colOff>533400</xdr:colOff>
      <xdr:row>62</xdr:row>
      <xdr:rowOff>163044</xdr:rowOff>
    </xdr:to>
    <xdr:sp macro="" textlink="">
      <xdr:nvSpPr>
        <xdr:cNvPr id="348" name="円/楕円 347"/>
        <xdr:cNvSpPr/>
      </xdr:nvSpPr>
      <xdr:spPr>
        <a:xfrm>
          <a:off x="13462000" y="10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147821</xdr:rowOff>
    </xdr:from>
    <xdr:ext cx="762000" cy="259045"/>
    <xdr:sp macro="" textlink="">
      <xdr:nvSpPr>
        <xdr:cNvPr id="349" name="テキスト ボックス 348"/>
        <xdr:cNvSpPr txBox="1"/>
      </xdr:nvSpPr>
      <xdr:spPr>
        <a:xfrm>
          <a:off x="13131800" y="1077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生活基盤に係る各種大型事業の財源として発行した地方債の元利償還金や準元利償還金に加え、紀南病院の移転整備に伴う建設債償還等に係る負担金が主な要因となり、類似団体や全国平均と比較して高率で推移してきたが、補償金免除繰上償還の実施、また公立紀南病院組合の病院移転整備に伴う建設債償還が平成</a:t>
          </a:r>
          <a:r>
            <a:rPr kumimoji="1" lang="en-US" altLang="ja-JP" sz="1100">
              <a:latin typeface="ＭＳ Ｐゴシック"/>
            </a:rPr>
            <a:t>21</a:t>
          </a:r>
          <a:r>
            <a:rPr kumimoji="1" lang="ja-JP" altLang="en-US" sz="1100">
              <a:latin typeface="ＭＳ Ｐゴシック"/>
            </a:rPr>
            <a:t>年度で終了したことや、田辺周辺衛生施設組合の地方債の元利償還が平成</a:t>
          </a:r>
          <a:r>
            <a:rPr kumimoji="1" lang="en-US" altLang="ja-JP" sz="1100">
              <a:latin typeface="ＭＳ Ｐゴシック"/>
            </a:rPr>
            <a:t>25</a:t>
          </a:r>
          <a:r>
            <a:rPr kumimoji="1" lang="ja-JP" altLang="en-US" sz="1100">
              <a:latin typeface="ＭＳ Ｐゴシック"/>
            </a:rPr>
            <a:t>年度に終了したことなどにより、比率は改善傾向にあり、平成</a:t>
          </a:r>
          <a:r>
            <a:rPr kumimoji="1" lang="en-US" altLang="ja-JP" sz="1100">
              <a:latin typeface="ＭＳ Ｐゴシック"/>
            </a:rPr>
            <a:t>28</a:t>
          </a:r>
          <a:r>
            <a:rPr kumimoji="1" lang="ja-JP" altLang="en-US" sz="1100">
              <a:latin typeface="ＭＳ Ｐゴシック"/>
            </a:rPr>
            <a:t>年度はＨ</a:t>
          </a:r>
          <a:r>
            <a:rPr kumimoji="1" lang="en-US" altLang="ja-JP" sz="1100">
              <a:latin typeface="ＭＳ Ｐゴシック"/>
            </a:rPr>
            <a:t>15</a:t>
          </a:r>
          <a:r>
            <a:rPr kumimoji="1" lang="ja-JP" altLang="en-US" sz="1100">
              <a:latin typeface="ＭＳ Ｐゴシック"/>
            </a:rPr>
            <a:t>、Ｈ</a:t>
          </a:r>
          <a:r>
            <a:rPr kumimoji="1" lang="en-US" altLang="ja-JP" sz="1100">
              <a:latin typeface="ＭＳ Ｐゴシック"/>
            </a:rPr>
            <a:t>16</a:t>
          </a:r>
          <a:r>
            <a:rPr kumimoji="1" lang="ja-JP" altLang="en-US" sz="1100">
              <a:latin typeface="ＭＳ Ｐゴシック"/>
            </a:rPr>
            <a:t>年度実施事業に係る過疎対策事業債の償還が終了したこと等により、前年度に比べ</a:t>
          </a:r>
          <a:r>
            <a:rPr kumimoji="1" lang="en-US" altLang="ja-JP" sz="1100">
              <a:latin typeface="ＭＳ Ｐゴシック"/>
            </a:rPr>
            <a:t>1.0</a:t>
          </a:r>
          <a:r>
            <a:rPr kumimoji="1" lang="ja-JP" altLang="en-US" sz="1100">
              <a:latin typeface="ＭＳ Ｐゴシック"/>
            </a:rPr>
            <a:t>％減少し</a:t>
          </a:r>
          <a:r>
            <a:rPr kumimoji="1" lang="en-US" altLang="ja-JP" sz="1100">
              <a:latin typeface="ＭＳ Ｐゴシック"/>
            </a:rPr>
            <a:t>8.2</a:t>
          </a:r>
          <a:r>
            <a:rPr kumimoji="1" lang="ja-JP" altLang="en-US" sz="1100">
              <a:latin typeface="ＭＳ Ｐゴシック"/>
            </a:rPr>
            <a:t>％となっている。</a:t>
          </a:r>
        </a:p>
        <a:p>
          <a:r>
            <a:rPr kumimoji="1" lang="ja-JP" altLang="en-US" sz="1100">
              <a:latin typeface="ＭＳ Ｐゴシック"/>
            </a:rPr>
            <a:t>　今後も比率の更なる改善に向け、地方債の適正管理に努める。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23114</xdr:rowOff>
    </xdr:from>
    <xdr:to>
      <xdr:col>24</xdr:col>
      <xdr:colOff>558800</xdr:colOff>
      <xdr:row>41</xdr:row>
      <xdr:rowOff>119634</xdr:rowOff>
    </xdr:to>
    <xdr:cxnSp macro="">
      <xdr:nvCxnSpPr>
        <xdr:cNvPr id="381" name="直線コネクタ 380"/>
        <xdr:cNvCxnSpPr/>
      </xdr:nvCxnSpPr>
      <xdr:spPr>
        <a:xfrm flipV="1">
          <a:off x="16179800" y="705256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2"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3" name="フローチャート : 判断 382"/>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119634</xdr:rowOff>
    </xdr:from>
    <xdr:to>
      <xdr:col>23</xdr:col>
      <xdr:colOff>406400</xdr:colOff>
      <xdr:row>42</xdr:row>
      <xdr:rowOff>83312</xdr:rowOff>
    </xdr:to>
    <xdr:cxnSp macro="">
      <xdr:nvCxnSpPr>
        <xdr:cNvPr id="384" name="直線コネクタ 383"/>
        <xdr:cNvCxnSpPr/>
      </xdr:nvCxnSpPr>
      <xdr:spPr>
        <a:xfrm flipV="1">
          <a:off x="15290800" y="714908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5" name="フローチャート :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6" name="テキスト ボックス 385"/>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83312</xdr:rowOff>
    </xdr:from>
    <xdr:to>
      <xdr:col>22</xdr:col>
      <xdr:colOff>203200</xdr:colOff>
      <xdr:row>42</xdr:row>
      <xdr:rowOff>160528</xdr:rowOff>
    </xdr:to>
    <xdr:cxnSp macro="">
      <xdr:nvCxnSpPr>
        <xdr:cNvPr id="387" name="直線コネクタ 386"/>
        <xdr:cNvCxnSpPr/>
      </xdr:nvCxnSpPr>
      <xdr:spPr>
        <a:xfrm flipV="1">
          <a:off x="14401800" y="72842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88" name="フローチャート :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89" name="テキスト ボックス 388"/>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160528</xdr:rowOff>
    </xdr:from>
    <xdr:to>
      <xdr:col>21</xdr:col>
      <xdr:colOff>0</xdr:colOff>
      <xdr:row>43</xdr:row>
      <xdr:rowOff>56642</xdr:rowOff>
    </xdr:to>
    <xdr:cxnSp macro="">
      <xdr:nvCxnSpPr>
        <xdr:cNvPr id="390" name="直線コネクタ 389"/>
        <xdr:cNvCxnSpPr/>
      </xdr:nvCxnSpPr>
      <xdr:spPr>
        <a:xfrm flipV="1">
          <a:off x="13512800" y="73614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1" name="フローチャート : 判断 39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2" name="テキスト ボックス 391"/>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3" name="フローチャート : 判断 392"/>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4" name="テキスト ボックス 393"/>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400" name="円/楕円 399"/>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115841</xdr:rowOff>
    </xdr:from>
    <xdr:ext cx="762000" cy="259045"/>
    <xdr:sp macro="" textlink="">
      <xdr:nvSpPr>
        <xdr:cNvPr id="401" name="公債費負担の状況該当値テキスト"/>
        <xdr:cNvSpPr txBox="1"/>
      </xdr:nvSpPr>
      <xdr:spPr>
        <a:xfrm>
          <a:off x="17106900" y="69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68834</xdr:rowOff>
    </xdr:from>
    <xdr:to>
      <xdr:col>23</xdr:col>
      <xdr:colOff>457200</xdr:colOff>
      <xdr:row>41</xdr:row>
      <xdr:rowOff>170434</xdr:rowOff>
    </xdr:to>
    <xdr:sp macro="" textlink="">
      <xdr:nvSpPr>
        <xdr:cNvPr id="402" name="円/楕円 401"/>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155211</xdr:rowOff>
    </xdr:from>
    <xdr:ext cx="736600" cy="259045"/>
    <xdr:sp macro="" textlink="">
      <xdr:nvSpPr>
        <xdr:cNvPr id="403" name="テキスト ボックス 40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32512</xdr:rowOff>
    </xdr:from>
    <xdr:to>
      <xdr:col>22</xdr:col>
      <xdr:colOff>254000</xdr:colOff>
      <xdr:row>42</xdr:row>
      <xdr:rowOff>134112</xdr:rowOff>
    </xdr:to>
    <xdr:sp macro="" textlink="">
      <xdr:nvSpPr>
        <xdr:cNvPr id="404" name="円/楕円 403"/>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118889</xdr:rowOff>
    </xdr:from>
    <xdr:ext cx="762000" cy="259045"/>
    <xdr:sp macro="" textlink="">
      <xdr:nvSpPr>
        <xdr:cNvPr id="405" name="テキスト ボックス 404"/>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109728</xdr:rowOff>
    </xdr:from>
    <xdr:to>
      <xdr:col>21</xdr:col>
      <xdr:colOff>50800</xdr:colOff>
      <xdr:row>43</xdr:row>
      <xdr:rowOff>39878</xdr:rowOff>
    </xdr:to>
    <xdr:sp macro="" textlink="">
      <xdr:nvSpPr>
        <xdr:cNvPr id="406" name="円/楕円 405"/>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407" name="テキスト ボックス 406"/>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5842</xdr:rowOff>
    </xdr:from>
    <xdr:to>
      <xdr:col>19</xdr:col>
      <xdr:colOff>533400</xdr:colOff>
      <xdr:row>43</xdr:row>
      <xdr:rowOff>107442</xdr:rowOff>
    </xdr:to>
    <xdr:sp macro="" textlink="">
      <xdr:nvSpPr>
        <xdr:cNvPr id="408" name="円/楕円 407"/>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92219</xdr:rowOff>
    </xdr:from>
    <xdr:ext cx="762000" cy="259045"/>
    <xdr:sp macro="" textlink="">
      <xdr:nvSpPr>
        <xdr:cNvPr id="409" name="テキスト ボックス 408"/>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類似団体や全国平均と比較して下回っている状況であり、平成</a:t>
          </a:r>
          <a:r>
            <a:rPr kumimoji="1" lang="en-US" altLang="ja-JP" sz="1100">
              <a:latin typeface="ＭＳ Ｐゴシック"/>
            </a:rPr>
            <a:t>28</a:t>
          </a:r>
          <a:r>
            <a:rPr kumimoji="1" lang="ja-JP" altLang="en-US" sz="1100">
              <a:latin typeface="ＭＳ Ｐゴシック"/>
            </a:rPr>
            <a:t>年度は、前年度と比較して</a:t>
          </a:r>
          <a:r>
            <a:rPr kumimoji="1" lang="en-US" altLang="ja-JP" sz="1100">
              <a:latin typeface="ＭＳ Ｐゴシック"/>
            </a:rPr>
            <a:t>10.2</a:t>
          </a:r>
          <a:r>
            <a:rPr kumimoji="1" lang="ja-JP" altLang="en-US" sz="1100">
              <a:latin typeface="ＭＳ Ｐゴシック"/>
            </a:rPr>
            <a:t>ポイント減少し</a:t>
          </a:r>
          <a:r>
            <a:rPr kumimoji="1" lang="en-US" altLang="ja-JP" sz="1100">
              <a:latin typeface="ＭＳ Ｐゴシック"/>
            </a:rPr>
            <a:t>9.9</a:t>
          </a:r>
          <a:r>
            <a:rPr kumimoji="1" lang="ja-JP" altLang="en-US" sz="1100">
              <a:latin typeface="ＭＳ Ｐゴシック"/>
            </a:rPr>
            <a:t>％となっている。</a:t>
          </a:r>
          <a:endParaRPr kumimoji="1" lang="en-US" altLang="ja-JP" sz="1100">
            <a:latin typeface="ＭＳ Ｐゴシック"/>
          </a:endParaRPr>
        </a:p>
        <a:p>
          <a:r>
            <a:rPr kumimoji="1" lang="ja-JP" altLang="en-US" sz="1100">
              <a:latin typeface="ＭＳ Ｐゴシック"/>
            </a:rPr>
            <a:t>　減少した主な要因としては、定期償還に伴う地方債現在高の減少や庁舎整備基金などの充当可能基金が増加したことなどが挙げられる。</a:t>
          </a:r>
          <a:endParaRPr kumimoji="1" lang="en-US" altLang="ja-JP" sz="1100">
            <a:latin typeface="ＭＳ Ｐゴシック"/>
          </a:endParaRPr>
        </a:p>
        <a:p>
          <a:r>
            <a:rPr kumimoji="1" lang="ja-JP" altLang="en-US" sz="1100">
              <a:latin typeface="ＭＳ Ｐゴシック"/>
            </a:rPr>
            <a:t>　今後も地方債の計画的な発行や、定員適正化計画に基づく適正な定員管理の実施により、更なる比率の改善に努める。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8" name="直線コネクタ 437"/>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9"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0" name="直線コネクタ 439"/>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49996</xdr:rowOff>
    </xdr:from>
    <xdr:to>
      <xdr:col>24</xdr:col>
      <xdr:colOff>558800</xdr:colOff>
      <xdr:row>14</xdr:row>
      <xdr:rowOff>132038</xdr:rowOff>
    </xdr:to>
    <xdr:cxnSp macro="">
      <xdr:nvCxnSpPr>
        <xdr:cNvPr id="443" name="直線コネクタ 442"/>
        <xdr:cNvCxnSpPr/>
      </xdr:nvCxnSpPr>
      <xdr:spPr>
        <a:xfrm flipV="1">
          <a:off x="16179800" y="245029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4"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5" name="フローチャート : 判断 444"/>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132038</xdr:rowOff>
    </xdr:from>
    <xdr:to>
      <xdr:col>23</xdr:col>
      <xdr:colOff>406400</xdr:colOff>
      <xdr:row>15</xdr:row>
      <xdr:rowOff>6435</xdr:rowOff>
    </xdr:to>
    <xdr:cxnSp macro="">
      <xdr:nvCxnSpPr>
        <xdr:cNvPr id="446" name="直線コネクタ 445"/>
        <xdr:cNvCxnSpPr/>
      </xdr:nvCxnSpPr>
      <xdr:spPr>
        <a:xfrm flipV="1">
          <a:off x="15290800" y="253233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7" name="フローチャート : 判断 446"/>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48" name="テキスト ボックス 447"/>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6435</xdr:rowOff>
    </xdr:from>
    <xdr:to>
      <xdr:col>22</xdr:col>
      <xdr:colOff>203200</xdr:colOff>
      <xdr:row>15</xdr:row>
      <xdr:rowOff>118237</xdr:rowOff>
    </xdr:to>
    <xdr:cxnSp macro="">
      <xdr:nvCxnSpPr>
        <xdr:cNvPr id="449" name="直線コネクタ 448"/>
        <xdr:cNvCxnSpPr/>
      </xdr:nvCxnSpPr>
      <xdr:spPr>
        <a:xfrm flipV="1">
          <a:off x="14401800" y="2578185"/>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0" name="フローチャート : 判断 449"/>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1" name="テキスト ボックス 450"/>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118237</xdr:rowOff>
    </xdr:from>
    <xdr:to>
      <xdr:col>21</xdr:col>
      <xdr:colOff>0</xdr:colOff>
      <xdr:row>16</xdr:row>
      <xdr:rowOff>34459</xdr:rowOff>
    </xdr:to>
    <xdr:cxnSp macro="">
      <xdr:nvCxnSpPr>
        <xdr:cNvPr id="452" name="直線コネクタ 451"/>
        <xdr:cNvCxnSpPr/>
      </xdr:nvCxnSpPr>
      <xdr:spPr>
        <a:xfrm flipV="1">
          <a:off x="13512800" y="2689987"/>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3" name="フローチャート : 判断 45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4" name="テキスト ボックス 453"/>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5" name="フローチャート : 判断 45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6" name="テキスト ボックス 455"/>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170646</xdr:rowOff>
    </xdr:from>
    <xdr:to>
      <xdr:col>24</xdr:col>
      <xdr:colOff>609600</xdr:colOff>
      <xdr:row>14</xdr:row>
      <xdr:rowOff>100796</xdr:rowOff>
    </xdr:to>
    <xdr:sp macro="" textlink="">
      <xdr:nvSpPr>
        <xdr:cNvPr id="462" name="円/楕円 461"/>
        <xdr:cNvSpPr/>
      </xdr:nvSpPr>
      <xdr:spPr>
        <a:xfrm>
          <a:off x="16967200" y="23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91923</xdr:rowOff>
    </xdr:from>
    <xdr:ext cx="762000" cy="259045"/>
    <xdr:sp macro="" textlink="">
      <xdr:nvSpPr>
        <xdr:cNvPr id="463" name="将来負担の状況該当値テキスト"/>
        <xdr:cNvSpPr txBox="1"/>
      </xdr:nvSpPr>
      <xdr:spPr>
        <a:xfrm>
          <a:off x="17106900" y="232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81238</xdr:rowOff>
    </xdr:from>
    <xdr:to>
      <xdr:col>23</xdr:col>
      <xdr:colOff>457200</xdr:colOff>
      <xdr:row>15</xdr:row>
      <xdr:rowOff>11388</xdr:rowOff>
    </xdr:to>
    <xdr:sp macro="" textlink="">
      <xdr:nvSpPr>
        <xdr:cNvPr id="464" name="円/楕円 463"/>
        <xdr:cNvSpPr/>
      </xdr:nvSpPr>
      <xdr:spPr>
        <a:xfrm>
          <a:off x="16129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21565</xdr:rowOff>
    </xdr:from>
    <xdr:ext cx="736600" cy="259045"/>
    <xdr:sp macro="" textlink="">
      <xdr:nvSpPr>
        <xdr:cNvPr id="465" name="テキスト ボックス 464"/>
        <xdr:cNvSpPr txBox="1"/>
      </xdr:nvSpPr>
      <xdr:spPr>
        <a:xfrm>
          <a:off x="15798800" y="22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127085</xdr:rowOff>
    </xdr:from>
    <xdr:to>
      <xdr:col>22</xdr:col>
      <xdr:colOff>254000</xdr:colOff>
      <xdr:row>15</xdr:row>
      <xdr:rowOff>57235</xdr:rowOff>
    </xdr:to>
    <xdr:sp macro="" textlink="">
      <xdr:nvSpPr>
        <xdr:cNvPr id="466" name="円/楕円 465"/>
        <xdr:cNvSpPr/>
      </xdr:nvSpPr>
      <xdr:spPr>
        <a:xfrm>
          <a:off x="15240000" y="2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67412</xdr:rowOff>
    </xdr:from>
    <xdr:ext cx="762000" cy="259045"/>
    <xdr:sp macro="" textlink="">
      <xdr:nvSpPr>
        <xdr:cNvPr id="467" name="テキスト ボックス 466"/>
        <xdr:cNvSpPr txBox="1"/>
      </xdr:nvSpPr>
      <xdr:spPr>
        <a:xfrm>
          <a:off x="14909800" y="229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67437</xdr:rowOff>
    </xdr:from>
    <xdr:to>
      <xdr:col>21</xdr:col>
      <xdr:colOff>50800</xdr:colOff>
      <xdr:row>15</xdr:row>
      <xdr:rowOff>169037</xdr:rowOff>
    </xdr:to>
    <xdr:sp macro="" textlink="">
      <xdr:nvSpPr>
        <xdr:cNvPr id="468" name="円/楕円 467"/>
        <xdr:cNvSpPr/>
      </xdr:nvSpPr>
      <xdr:spPr>
        <a:xfrm>
          <a:off x="14351000" y="2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7764</xdr:rowOff>
    </xdr:from>
    <xdr:ext cx="762000" cy="259045"/>
    <xdr:sp macro="" textlink="">
      <xdr:nvSpPr>
        <xdr:cNvPr id="469" name="テキスト ボックス 468"/>
        <xdr:cNvSpPr txBox="1"/>
      </xdr:nvSpPr>
      <xdr:spPr>
        <a:xfrm>
          <a:off x="14020800" y="24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155109</xdr:rowOff>
    </xdr:from>
    <xdr:to>
      <xdr:col>19</xdr:col>
      <xdr:colOff>533400</xdr:colOff>
      <xdr:row>16</xdr:row>
      <xdr:rowOff>85259</xdr:rowOff>
    </xdr:to>
    <xdr:sp macro="" textlink="">
      <xdr:nvSpPr>
        <xdr:cNvPr id="470" name="円/楕円 469"/>
        <xdr:cNvSpPr/>
      </xdr:nvSpPr>
      <xdr:spPr>
        <a:xfrm>
          <a:off x="13462000" y="27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95436</xdr:rowOff>
    </xdr:from>
    <xdr:ext cx="762000" cy="259045"/>
    <xdr:sp macro="" textlink="">
      <xdr:nvSpPr>
        <xdr:cNvPr id="471" name="テキスト ボックス 470"/>
        <xdr:cNvSpPr txBox="1"/>
      </xdr:nvSpPr>
      <xdr:spPr>
        <a:xfrm>
          <a:off x="13131800" y="24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76,509
76,245
1,026.91
44,650,024
43,041,548
1,543,030
24,065,392
51,767,252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人件費に係る経常収支比率は、新規採用の抑制等による職員数削減や各種手当の廃止や見直し、指定管理者制度の導入や直営業務の民間委託などの取組みを進めるなど、人件費の削減に努めているが、平成</a:t>
          </a:r>
          <a:r>
            <a:rPr kumimoji="1" lang="en-US" altLang="ja-JP" sz="1100">
              <a:latin typeface="ＭＳ Ｐゴシック"/>
            </a:rPr>
            <a:t>28</a:t>
          </a:r>
          <a:r>
            <a:rPr kumimoji="1" lang="ja-JP" altLang="en-US" sz="1100">
              <a:latin typeface="ＭＳ Ｐゴシック"/>
            </a:rPr>
            <a:t>年度は地方公務員共済組合等負担金や時間外勤務手当の減少はあるものの、人勧に伴う期末勤勉手当の増加や消防本部上富田分署の人員変更に伴う受託収入の減少などにより前年度に比べ</a:t>
          </a:r>
          <a:r>
            <a:rPr kumimoji="1" lang="en-US" altLang="ja-JP" sz="1100">
              <a:latin typeface="ＭＳ Ｐゴシック"/>
            </a:rPr>
            <a:t>1.3</a:t>
          </a:r>
          <a:r>
            <a:rPr kumimoji="1" lang="ja-JP" altLang="en-US" sz="1100">
              <a:latin typeface="ＭＳ Ｐゴシック"/>
            </a:rPr>
            <a:t>ポイント増加し</a:t>
          </a:r>
          <a:r>
            <a:rPr kumimoji="1" lang="en-US" altLang="ja-JP" sz="1100">
              <a:latin typeface="ＭＳ Ｐゴシック"/>
            </a:rPr>
            <a:t>25.8</a:t>
          </a:r>
          <a:r>
            <a:rPr kumimoji="1" lang="ja-JP" altLang="en-US" sz="1100">
              <a:latin typeface="ＭＳ Ｐゴシック"/>
            </a:rPr>
            <a:t>％となっている。</a:t>
          </a:r>
        </a:p>
        <a:p>
          <a:r>
            <a:rPr kumimoji="1" lang="ja-JP" altLang="en-US" sz="1100">
              <a:latin typeface="ＭＳ Ｐゴシック"/>
            </a:rPr>
            <a:t>　今後も引き続き、定員適正化計画に基づき、人件費の削減に努める。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130810</xdr:rowOff>
    </xdr:to>
    <xdr:cxnSp macro="">
      <xdr:nvCxnSpPr>
        <xdr:cNvPr id="66" name="直線コネクタ 65"/>
        <xdr:cNvCxnSpPr/>
      </xdr:nvCxnSpPr>
      <xdr:spPr>
        <a:xfrm>
          <a:off x="3987800" y="63754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77470</xdr:rowOff>
    </xdr:to>
    <xdr:cxnSp macro="">
      <xdr:nvCxnSpPr>
        <xdr:cNvPr id="69" name="直線コネクタ 68"/>
        <xdr:cNvCxnSpPr/>
      </xdr:nvCxnSpPr>
      <xdr:spPr>
        <a:xfrm flipV="1">
          <a:off x="3098800" y="637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37</xdr:row>
      <xdr:rowOff>77470</xdr:rowOff>
    </xdr:to>
    <xdr:cxnSp macro="">
      <xdr:nvCxnSpPr>
        <xdr:cNvPr id="72" name="直線コネクタ 71"/>
        <xdr:cNvCxnSpPr/>
      </xdr:nvCxnSpPr>
      <xdr:spPr>
        <a:xfrm>
          <a:off x="2209800" y="6314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142240</xdr:rowOff>
    </xdr:from>
    <xdr:to>
      <xdr:col>3</xdr:col>
      <xdr:colOff>142875</xdr:colOff>
      <xdr:row>37</xdr:row>
      <xdr:rowOff>69850</xdr:rowOff>
    </xdr:to>
    <xdr:cxnSp macro="">
      <xdr:nvCxnSpPr>
        <xdr:cNvPr id="75" name="直線コネクタ 74"/>
        <xdr:cNvCxnSpPr/>
      </xdr:nvCxnSpPr>
      <xdr:spPr>
        <a:xfrm flipV="1">
          <a:off x="1320800" y="631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80010</xdr:rowOff>
    </xdr:from>
    <xdr:to>
      <xdr:col>7</xdr:col>
      <xdr:colOff>66675</xdr:colOff>
      <xdr:row>38</xdr:row>
      <xdr:rowOff>10160</xdr:rowOff>
    </xdr:to>
    <xdr:sp macro="" textlink="">
      <xdr:nvSpPr>
        <xdr:cNvPr id="85" name="円/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7" name="円/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26670</xdr:rowOff>
    </xdr:from>
    <xdr:to>
      <xdr:col>4</xdr:col>
      <xdr:colOff>396875</xdr:colOff>
      <xdr:row>37</xdr:row>
      <xdr:rowOff>128270</xdr:rowOff>
    </xdr:to>
    <xdr:sp macro="" textlink="">
      <xdr:nvSpPr>
        <xdr:cNvPr id="89" name="円/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91440</xdr:rowOff>
    </xdr:from>
    <xdr:to>
      <xdr:col>3</xdr:col>
      <xdr:colOff>193675</xdr:colOff>
      <xdr:row>37</xdr:row>
      <xdr:rowOff>21590</xdr:rowOff>
    </xdr:to>
    <xdr:sp macro="" textlink="">
      <xdr:nvSpPr>
        <xdr:cNvPr id="91" name="円/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92" name="テキスト ボックス 91"/>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3" name="円/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物件費に係る経常収支比率は、類似団体や全国平均と比較すると下回っている状況ではあるが、近年は悪化傾向にある。</a:t>
          </a: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年度はほぼ前年度並みで推移しているものの、今後も引き続き各施設における指定管理者制度の活用や民間委託などに取り組み、経費の削減に努める。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73116</xdr:rowOff>
    </xdr:from>
    <xdr:to>
      <xdr:col>24</xdr:col>
      <xdr:colOff>31750</xdr:colOff>
      <xdr:row>15</xdr:row>
      <xdr:rowOff>79647</xdr:rowOff>
    </xdr:to>
    <xdr:cxnSp macro="">
      <xdr:nvCxnSpPr>
        <xdr:cNvPr id="129" name="直線コネクタ 128"/>
        <xdr:cNvCxnSpPr/>
      </xdr:nvCxnSpPr>
      <xdr:spPr>
        <a:xfrm>
          <a:off x="15671800" y="26448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73116</xdr:rowOff>
    </xdr:from>
    <xdr:to>
      <xdr:col>22</xdr:col>
      <xdr:colOff>565150</xdr:colOff>
      <xdr:row>15</xdr:row>
      <xdr:rowOff>79647</xdr:rowOff>
    </xdr:to>
    <xdr:cxnSp macro="">
      <xdr:nvCxnSpPr>
        <xdr:cNvPr id="132" name="直線コネクタ 131"/>
        <xdr:cNvCxnSpPr/>
      </xdr:nvCxnSpPr>
      <xdr:spPr>
        <a:xfrm flipV="1">
          <a:off x="14782800" y="26448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27396</xdr:rowOff>
    </xdr:from>
    <xdr:to>
      <xdr:col>21</xdr:col>
      <xdr:colOff>361950</xdr:colOff>
      <xdr:row>15</xdr:row>
      <xdr:rowOff>79647</xdr:rowOff>
    </xdr:to>
    <xdr:cxnSp macro="">
      <xdr:nvCxnSpPr>
        <xdr:cNvPr id="135" name="直線コネクタ 134"/>
        <xdr:cNvCxnSpPr/>
      </xdr:nvCxnSpPr>
      <xdr:spPr>
        <a:xfrm>
          <a:off x="13893800" y="25991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166188</xdr:rowOff>
    </xdr:from>
    <xdr:to>
      <xdr:col>20</xdr:col>
      <xdr:colOff>158750</xdr:colOff>
      <xdr:row>15</xdr:row>
      <xdr:rowOff>27396</xdr:rowOff>
    </xdr:to>
    <xdr:cxnSp macro="">
      <xdr:nvCxnSpPr>
        <xdr:cNvPr id="138" name="直線コネクタ 137"/>
        <xdr:cNvCxnSpPr/>
      </xdr:nvCxnSpPr>
      <xdr:spPr>
        <a:xfrm>
          <a:off x="13004800" y="25664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28847</xdr:rowOff>
    </xdr:from>
    <xdr:to>
      <xdr:col>24</xdr:col>
      <xdr:colOff>82550</xdr:colOff>
      <xdr:row>15</xdr:row>
      <xdr:rowOff>130447</xdr:rowOff>
    </xdr:to>
    <xdr:sp macro="" textlink="">
      <xdr:nvSpPr>
        <xdr:cNvPr id="148" name="円/楕円 147"/>
        <xdr:cNvSpPr/>
      </xdr:nvSpPr>
      <xdr:spPr>
        <a:xfrm>
          <a:off x="164592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45374</xdr:rowOff>
    </xdr:from>
    <xdr:ext cx="762000" cy="259045"/>
    <xdr:sp macro="" textlink="">
      <xdr:nvSpPr>
        <xdr:cNvPr id="149" name="物件費該当値テキスト"/>
        <xdr:cNvSpPr txBox="1"/>
      </xdr:nvSpPr>
      <xdr:spPr>
        <a:xfrm>
          <a:off x="16598900" y="244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22316</xdr:rowOff>
    </xdr:from>
    <xdr:to>
      <xdr:col>22</xdr:col>
      <xdr:colOff>615950</xdr:colOff>
      <xdr:row>15</xdr:row>
      <xdr:rowOff>123916</xdr:rowOff>
    </xdr:to>
    <xdr:sp macro="" textlink="">
      <xdr:nvSpPr>
        <xdr:cNvPr id="150" name="円/楕円 149"/>
        <xdr:cNvSpPr/>
      </xdr:nvSpPr>
      <xdr:spPr>
        <a:xfrm>
          <a:off x="15621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134093</xdr:rowOff>
    </xdr:from>
    <xdr:ext cx="736600" cy="259045"/>
    <xdr:sp macro="" textlink="">
      <xdr:nvSpPr>
        <xdr:cNvPr id="151" name="テキスト ボックス 150"/>
        <xdr:cNvSpPr txBox="1"/>
      </xdr:nvSpPr>
      <xdr:spPr>
        <a:xfrm>
          <a:off x="15290800" y="236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28847</xdr:rowOff>
    </xdr:from>
    <xdr:to>
      <xdr:col>21</xdr:col>
      <xdr:colOff>412750</xdr:colOff>
      <xdr:row>15</xdr:row>
      <xdr:rowOff>130447</xdr:rowOff>
    </xdr:to>
    <xdr:sp macro="" textlink="">
      <xdr:nvSpPr>
        <xdr:cNvPr id="152" name="円/楕円 151"/>
        <xdr:cNvSpPr/>
      </xdr:nvSpPr>
      <xdr:spPr>
        <a:xfrm>
          <a:off x="147320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140624</xdr:rowOff>
    </xdr:from>
    <xdr:ext cx="762000" cy="259045"/>
    <xdr:sp macro="" textlink="">
      <xdr:nvSpPr>
        <xdr:cNvPr id="153" name="テキスト ボックス 152"/>
        <xdr:cNvSpPr txBox="1"/>
      </xdr:nvSpPr>
      <xdr:spPr>
        <a:xfrm>
          <a:off x="14401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148046</xdr:rowOff>
    </xdr:from>
    <xdr:to>
      <xdr:col>20</xdr:col>
      <xdr:colOff>209550</xdr:colOff>
      <xdr:row>15</xdr:row>
      <xdr:rowOff>78196</xdr:rowOff>
    </xdr:to>
    <xdr:sp macro="" textlink="">
      <xdr:nvSpPr>
        <xdr:cNvPr id="154" name="円/楕円 153"/>
        <xdr:cNvSpPr/>
      </xdr:nvSpPr>
      <xdr:spPr>
        <a:xfrm>
          <a:off x="13843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88373</xdr:rowOff>
    </xdr:from>
    <xdr:ext cx="762000" cy="259045"/>
    <xdr:sp macro="" textlink="">
      <xdr:nvSpPr>
        <xdr:cNvPr id="155" name="テキスト ボックス 154"/>
        <xdr:cNvSpPr txBox="1"/>
      </xdr:nvSpPr>
      <xdr:spPr>
        <a:xfrm>
          <a:off x="13512800" y="231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115388</xdr:rowOff>
    </xdr:from>
    <xdr:to>
      <xdr:col>19</xdr:col>
      <xdr:colOff>6350</xdr:colOff>
      <xdr:row>15</xdr:row>
      <xdr:rowOff>45538</xdr:rowOff>
    </xdr:to>
    <xdr:sp macro="" textlink="">
      <xdr:nvSpPr>
        <xdr:cNvPr id="156" name="円/楕円 155"/>
        <xdr:cNvSpPr/>
      </xdr:nvSpPr>
      <xdr:spPr>
        <a:xfrm>
          <a:off x="12954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55715</xdr:rowOff>
    </xdr:from>
    <xdr:ext cx="762000" cy="259045"/>
    <xdr:sp macro="" textlink="">
      <xdr:nvSpPr>
        <xdr:cNvPr id="157" name="テキスト ボックス 156"/>
        <xdr:cNvSpPr txBox="1"/>
      </xdr:nvSpPr>
      <xdr:spPr>
        <a:xfrm>
          <a:off x="12623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扶助費に係る経常収支比率は、障害者自立支援給付サービスの増加や、生活保護費の増等により増加傾向にあり、前年度に比べ</a:t>
          </a:r>
          <a:r>
            <a:rPr kumimoji="1" lang="en-US" altLang="ja-JP" sz="1100">
              <a:latin typeface="ＭＳ Ｐゴシック"/>
            </a:rPr>
            <a:t>0.6</a:t>
          </a:r>
          <a:r>
            <a:rPr kumimoji="1" lang="ja-JP" altLang="en-US" sz="1100">
              <a:latin typeface="ＭＳ Ｐゴシック"/>
            </a:rPr>
            <a:t>ポイント増加し</a:t>
          </a:r>
          <a:r>
            <a:rPr kumimoji="1" lang="en-US" altLang="ja-JP" sz="1100">
              <a:latin typeface="ＭＳ Ｐゴシック"/>
            </a:rPr>
            <a:t>10.7</a:t>
          </a:r>
          <a:r>
            <a:rPr kumimoji="1" lang="ja-JP" altLang="en-US" sz="1100">
              <a:latin typeface="ＭＳ Ｐゴシック"/>
            </a:rPr>
            <a:t>％となっている。</a:t>
          </a:r>
        </a:p>
        <a:p>
          <a:r>
            <a:rPr kumimoji="1" lang="ja-JP" altLang="en-US" sz="1100">
              <a:latin typeface="ＭＳ Ｐゴシック"/>
            </a:rPr>
            <a:t>　今後においても、生活保護における状況把握や資格審査等の適正化などの検討を進めていくことで、財政を圧迫する上昇傾向を少しでも抑制できるよう努める。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39370</xdr:rowOff>
    </xdr:from>
    <xdr:to>
      <xdr:col>7</xdr:col>
      <xdr:colOff>15875</xdr:colOff>
      <xdr:row>55</xdr:row>
      <xdr:rowOff>85090</xdr:rowOff>
    </xdr:to>
    <xdr:cxnSp macro="">
      <xdr:nvCxnSpPr>
        <xdr:cNvPr id="190" name="直線コネクタ 189"/>
        <xdr:cNvCxnSpPr/>
      </xdr:nvCxnSpPr>
      <xdr:spPr>
        <a:xfrm>
          <a:off x="3987800" y="9469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24130</xdr:rowOff>
    </xdr:from>
    <xdr:to>
      <xdr:col>5</xdr:col>
      <xdr:colOff>549275</xdr:colOff>
      <xdr:row>55</xdr:row>
      <xdr:rowOff>39370</xdr:rowOff>
    </xdr:to>
    <xdr:cxnSp macro="">
      <xdr:nvCxnSpPr>
        <xdr:cNvPr id="193" name="直線コネクタ 192"/>
        <xdr:cNvCxnSpPr/>
      </xdr:nvCxnSpPr>
      <xdr:spPr>
        <a:xfrm>
          <a:off x="3098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24130</xdr:rowOff>
    </xdr:from>
    <xdr:to>
      <xdr:col>4</xdr:col>
      <xdr:colOff>346075</xdr:colOff>
      <xdr:row>55</xdr:row>
      <xdr:rowOff>24130</xdr:rowOff>
    </xdr:to>
    <xdr:cxnSp macro="">
      <xdr:nvCxnSpPr>
        <xdr:cNvPr id="196" name="直線コネクタ 195"/>
        <xdr:cNvCxnSpPr/>
      </xdr:nvCxnSpPr>
      <xdr:spPr>
        <a:xfrm>
          <a:off x="2209800" y="945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xdr:rowOff>
    </xdr:from>
    <xdr:to>
      <xdr:col>3</xdr:col>
      <xdr:colOff>142875</xdr:colOff>
      <xdr:row>55</xdr:row>
      <xdr:rowOff>24130</xdr:rowOff>
    </xdr:to>
    <xdr:cxnSp macro="">
      <xdr:nvCxnSpPr>
        <xdr:cNvPr id="199" name="直線コネクタ 198"/>
        <xdr:cNvCxnSpPr/>
      </xdr:nvCxnSpPr>
      <xdr:spPr>
        <a:xfrm>
          <a:off x="1320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34290</xdr:rowOff>
    </xdr:from>
    <xdr:to>
      <xdr:col>7</xdr:col>
      <xdr:colOff>66675</xdr:colOff>
      <xdr:row>55</xdr:row>
      <xdr:rowOff>135890</xdr:rowOff>
    </xdr:to>
    <xdr:sp macro="" textlink="">
      <xdr:nvSpPr>
        <xdr:cNvPr id="209" name="円/楕円 208"/>
        <xdr:cNvSpPr/>
      </xdr:nvSpPr>
      <xdr:spPr>
        <a:xfrm>
          <a:off x="4775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6367</xdr:rowOff>
    </xdr:from>
    <xdr:ext cx="762000" cy="259045"/>
    <xdr:sp macro="" textlink="">
      <xdr:nvSpPr>
        <xdr:cNvPr id="210" name="扶助費該当値テキスト"/>
        <xdr:cNvSpPr txBox="1"/>
      </xdr:nvSpPr>
      <xdr:spPr>
        <a:xfrm>
          <a:off x="49149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160020</xdr:rowOff>
    </xdr:from>
    <xdr:to>
      <xdr:col>5</xdr:col>
      <xdr:colOff>600075</xdr:colOff>
      <xdr:row>55</xdr:row>
      <xdr:rowOff>90170</xdr:rowOff>
    </xdr:to>
    <xdr:sp macro="" textlink="">
      <xdr:nvSpPr>
        <xdr:cNvPr id="211" name="円/楕円 210"/>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74947</xdr:rowOff>
    </xdr:from>
    <xdr:ext cx="736600" cy="259045"/>
    <xdr:sp macro="" textlink="">
      <xdr:nvSpPr>
        <xdr:cNvPr id="212" name="テキスト ボックス 211"/>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144780</xdr:rowOff>
    </xdr:from>
    <xdr:to>
      <xdr:col>4</xdr:col>
      <xdr:colOff>396875</xdr:colOff>
      <xdr:row>55</xdr:row>
      <xdr:rowOff>74930</xdr:rowOff>
    </xdr:to>
    <xdr:sp macro="" textlink="">
      <xdr:nvSpPr>
        <xdr:cNvPr id="213" name="円/楕円 212"/>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85107</xdr:rowOff>
    </xdr:from>
    <xdr:ext cx="762000" cy="259045"/>
    <xdr:sp macro="" textlink="">
      <xdr:nvSpPr>
        <xdr:cNvPr id="214" name="テキスト ボックス 213"/>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144780</xdr:rowOff>
    </xdr:from>
    <xdr:to>
      <xdr:col>3</xdr:col>
      <xdr:colOff>193675</xdr:colOff>
      <xdr:row>55</xdr:row>
      <xdr:rowOff>74930</xdr:rowOff>
    </xdr:to>
    <xdr:sp macro="" textlink="">
      <xdr:nvSpPr>
        <xdr:cNvPr id="215" name="円/楕円 214"/>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59707</xdr:rowOff>
    </xdr:from>
    <xdr:ext cx="762000" cy="259045"/>
    <xdr:sp macro="" textlink="">
      <xdr:nvSpPr>
        <xdr:cNvPr id="216" name="テキスト ボックス 215"/>
        <xdr:cNvSpPr txBox="1"/>
      </xdr:nvSpPr>
      <xdr:spPr>
        <a:xfrm>
          <a:off x="1828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217" name="円/楕円 216"/>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36847</xdr:rowOff>
    </xdr:from>
    <xdr:ext cx="762000" cy="259045"/>
    <xdr:sp macro="" textlink="">
      <xdr:nvSpPr>
        <xdr:cNvPr id="218" name="テキスト ボックス 217"/>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に係る経常収支比率は、維持補修費と繰出金が該当し、類似団体平均と比較すると下回っている状況にあるが、その主なものは、介護保険特別会計や後期高齢者医療特別会計への繰出しに対するものが高い割合を占めており、今後、高齢化が進むことにより、増加傾向となることが予想される。また、公営企業会計への繰出しにおいても、下水道施設の老朽化に伴う維持管理経費の増加が見られることから、経費削減や、料金収入の確保に向けた加入啓発・促進に取り組み、普通会計における負担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142240</xdr:rowOff>
    </xdr:to>
    <xdr:cxnSp macro="">
      <xdr:nvCxnSpPr>
        <xdr:cNvPr id="251" name="直線コネクタ 250"/>
        <xdr:cNvCxnSpPr/>
      </xdr:nvCxnSpPr>
      <xdr:spPr>
        <a:xfrm>
          <a:off x="15671800" y="96748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73660</xdr:rowOff>
    </xdr:to>
    <xdr:cxnSp macro="">
      <xdr:nvCxnSpPr>
        <xdr:cNvPr id="254" name="直線コネクタ 253"/>
        <xdr:cNvCxnSpPr/>
      </xdr:nvCxnSpPr>
      <xdr:spPr>
        <a:xfrm>
          <a:off x="14782800" y="967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73660</xdr:rowOff>
    </xdr:to>
    <xdr:cxnSp macro="">
      <xdr:nvCxnSpPr>
        <xdr:cNvPr id="257" name="直線コネクタ 256"/>
        <xdr:cNvCxnSpPr/>
      </xdr:nvCxnSpPr>
      <xdr:spPr>
        <a:xfrm>
          <a:off x="13893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66040</xdr:rowOff>
    </xdr:to>
    <xdr:cxnSp macro="">
      <xdr:nvCxnSpPr>
        <xdr:cNvPr id="260" name="直線コネクタ 259"/>
        <xdr:cNvCxnSpPr/>
      </xdr:nvCxnSpPr>
      <xdr:spPr>
        <a:xfrm>
          <a:off x="13004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70" name="円/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71"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72" name="円/楕円 271"/>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73" name="テキスト ボックス 272"/>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4" name="円/楕円 273"/>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75" name="テキスト ボックス 27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6" name="円/楕円 275"/>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7" name="テキスト ボックス 276"/>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8" name="円/楕円 277"/>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79" name="テキスト ボックス 278"/>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補助費等に係る経常収支比率は、類似団体や全国市町村平均と比較すると下回っている状況にあり、今後も引き続き、各種団体への補助金等の交付に対し、見直しや廃止を検討し、適正な交付に努める。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98425</xdr:rowOff>
    </xdr:to>
    <xdr:cxnSp macro="">
      <xdr:nvCxnSpPr>
        <xdr:cNvPr id="307" name="直線コネクタ 306"/>
        <xdr:cNvCxnSpPr/>
      </xdr:nvCxnSpPr>
      <xdr:spPr>
        <a:xfrm>
          <a:off x="15671800" y="62534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98425</xdr:rowOff>
    </xdr:to>
    <xdr:cxnSp macro="">
      <xdr:nvCxnSpPr>
        <xdr:cNvPr id="310" name="直線コネクタ 309"/>
        <xdr:cNvCxnSpPr/>
      </xdr:nvCxnSpPr>
      <xdr:spPr>
        <a:xfrm flipV="1">
          <a:off x="14782800" y="62534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98425</xdr:rowOff>
    </xdr:from>
    <xdr:to>
      <xdr:col>21</xdr:col>
      <xdr:colOff>361950</xdr:colOff>
      <xdr:row>36</xdr:row>
      <xdr:rowOff>127000</xdr:rowOff>
    </xdr:to>
    <xdr:cxnSp macro="">
      <xdr:nvCxnSpPr>
        <xdr:cNvPr id="313" name="直線コネクタ 312"/>
        <xdr:cNvCxnSpPr/>
      </xdr:nvCxnSpPr>
      <xdr:spPr>
        <a:xfrm flipV="1">
          <a:off x="13893800" y="6270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155575</xdr:rowOff>
    </xdr:to>
    <xdr:cxnSp macro="">
      <xdr:nvCxnSpPr>
        <xdr:cNvPr id="316" name="直線コネクタ 315"/>
        <xdr:cNvCxnSpPr/>
      </xdr:nvCxnSpPr>
      <xdr:spPr>
        <a:xfrm flipV="1">
          <a:off x="13004800" y="62992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47625</xdr:rowOff>
    </xdr:from>
    <xdr:to>
      <xdr:col>24</xdr:col>
      <xdr:colOff>82550</xdr:colOff>
      <xdr:row>36</xdr:row>
      <xdr:rowOff>149225</xdr:rowOff>
    </xdr:to>
    <xdr:sp macro="" textlink="">
      <xdr:nvSpPr>
        <xdr:cNvPr id="326" name="円/楕円 325"/>
        <xdr:cNvSpPr/>
      </xdr:nvSpPr>
      <xdr:spPr>
        <a:xfrm>
          <a:off x="164592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64152</xdr:rowOff>
    </xdr:from>
    <xdr:ext cx="762000" cy="259045"/>
    <xdr:sp macro="" textlink="">
      <xdr:nvSpPr>
        <xdr:cNvPr id="327" name="補助費等該当値テキスト"/>
        <xdr:cNvSpPr txBox="1"/>
      </xdr:nvSpPr>
      <xdr:spPr>
        <a:xfrm>
          <a:off x="16598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8" name="円/楕円 327"/>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29" name="テキスト ボックス 32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47625</xdr:rowOff>
    </xdr:from>
    <xdr:to>
      <xdr:col>21</xdr:col>
      <xdr:colOff>412750</xdr:colOff>
      <xdr:row>36</xdr:row>
      <xdr:rowOff>149225</xdr:rowOff>
    </xdr:to>
    <xdr:sp macro="" textlink="">
      <xdr:nvSpPr>
        <xdr:cNvPr id="330" name="円/楕円 329"/>
        <xdr:cNvSpPr/>
      </xdr:nvSpPr>
      <xdr:spPr>
        <a:xfrm>
          <a:off x="14732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159402</xdr:rowOff>
    </xdr:from>
    <xdr:ext cx="762000" cy="259045"/>
    <xdr:sp macro="" textlink="">
      <xdr:nvSpPr>
        <xdr:cNvPr id="331" name="テキスト ボックス 330"/>
        <xdr:cNvSpPr txBox="1"/>
      </xdr:nvSpPr>
      <xdr:spPr>
        <a:xfrm>
          <a:off x="14401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2" name="円/楕円 331"/>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33" name="テキスト ボックス 33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104775</xdr:rowOff>
    </xdr:from>
    <xdr:to>
      <xdr:col>19</xdr:col>
      <xdr:colOff>6350</xdr:colOff>
      <xdr:row>37</xdr:row>
      <xdr:rowOff>34925</xdr:rowOff>
    </xdr:to>
    <xdr:sp macro="" textlink="">
      <xdr:nvSpPr>
        <xdr:cNvPr id="334" name="円/楕円 333"/>
        <xdr:cNvSpPr/>
      </xdr:nvSpPr>
      <xdr:spPr>
        <a:xfrm>
          <a:off x="12954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45102</xdr:rowOff>
    </xdr:from>
    <xdr:ext cx="762000" cy="259045"/>
    <xdr:sp macro="" textlink="">
      <xdr:nvSpPr>
        <xdr:cNvPr id="335" name="テキスト ボックス 334"/>
        <xdr:cNvSpPr txBox="1"/>
      </xdr:nvSpPr>
      <xdr:spPr>
        <a:xfrm>
          <a:off x="12623800" y="604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係る経常収支比率は、ごみ処理関連施設や簡易水道施設などの生活基盤整備事業等の財源として発行した地方債の元利償還金が多額であること等により、類似団体や全国市町村平均と比較しても高率で推移していたが、補償金免除繰上償還制度の活用や、民間資金の繰上償還の実施等により一定の改善がなされている。</a:t>
          </a: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年度においては、学校教育施設等整備事業債や過疎対策事業債等に係る償還の減少はあるものの、比率算定の分母となる経常一般財源等歳入の減少により前年度に比べ</a:t>
          </a:r>
          <a:r>
            <a:rPr kumimoji="1" lang="en-US" altLang="ja-JP" sz="1100">
              <a:latin typeface="ＭＳ Ｐゴシック"/>
            </a:rPr>
            <a:t>0.6</a:t>
          </a:r>
          <a:r>
            <a:rPr kumimoji="1" lang="ja-JP" altLang="en-US" sz="1100">
              <a:latin typeface="ＭＳ Ｐゴシック"/>
            </a:rPr>
            <a:t>ポイント増加し</a:t>
          </a:r>
          <a:r>
            <a:rPr kumimoji="1" lang="en-US" altLang="ja-JP" sz="1100">
              <a:latin typeface="ＭＳ Ｐゴシック"/>
            </a:rPr>
            <a:t>22.5</a:t>
          </a:r>
          <a:r>
            <a:rPr kumimoji="1" lang="ja-JP" altLang="en-US" sz="1100">
              <a:latin typeface="ＭＳ Ｐゴシック"/>
            </a:rPr>
            <a:t>％となっている。</a:t>
          </a:r>
          <a:endParaRPr kumimoji="1" lang="en-US" altLang="ja-JP" sz="1100">
            <a:latin typeface="ＭＳ Ｐゴシック"/>
          </a:endParaRPr>
        </a:p>
        <a:p>
          <a:r>
            <a:rPr kumimoji="1" lang="ja-JP" altLang="en-US" sz="1100">
              <a:latin typeface="ＭＳ Ｐゴシック"/>
            </a:rPr>
            <a:t>　今後も地方債の計画的な発行に努め、更なる改善に努める。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14332</xdr:rowOff>
    </xdr:from>
    <xdr:to>
      <xdr:col>7</xdr:col>
      <xdr:colOff>15875</xdr:colOff>
      <xdr:row>79</xdr:row>
      <xdr:rowOff>53521</xdr:rowOff>
    </xdr:to>
    <xdr:cxnSp macro="">
      <xdr:nvCxnSpPr>
        <xdr:cNvPr id="370" name="直線コネクタ 369"/>
        <xdr:cNvCxnSpPr/>
      </xdr:nvCxnSpPr>
      <xdr:spPr>
        <a:xfrm>
          <a:off x="3987800" y="13558882"/>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14332</xdr:rowOff>
    </xdr:from>
    <xdr:to>
      <xdr:col>5</xdr:col>
      <xdr:colOff>549275</xdr:colOff>
      <xdr:row>79</xdr:row>
      <xdr:rowOff>79648</xdr:rowOff>
    </xdr:to>
    <xdr:cxnSp macro="">
      <xdr:nvCxnSpPr>
        <xdr:cNvPr id="373" name="直線コネクタ 372"/>
        <xdr:cNvCxnSpPr/>
      </xdr:nvCxnSpPr>
      <xdr:spPr>
        <a:xfrm flipV="1">
          <a:off x="3098800" y="1355888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79648</xdr:rowOff>
    </xdr:from>
    <xdr:to>
      <xdr:col>4</xdr:col>
      <xdr:colOff>346075</xdr:colOff>
      <xdr:row>79</xdr:row>
      <xdr:rowOff>79648</xdr:rowOff>
    </xdr:to>
    <xdr:cxnSp macro="">
      <xdr:nvCxnSpPr>
        <xdr:cNvPr id="376" name="直線コネクタ 375"/>
        <xdr:cNvCxnSpPr/>
      </xdr:nvCxnSpPr>
      <xdr:spPr>
        <a:xfrm>
          <a:off x="2209800" y="136241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79648</xdr:rowOff>
    </xdr:from>
    <xdr:to>
      <xdr:col>3</xdr:col>
      <xdr:colOff>142875</xdr:colOff>
      <xdr:row>79</xdr:row>
      <xdr:rowOff>125368</xdr:rowOff>
    </xdr:to>
    <xdr:cxnSp macro="">
      <xdr:nvCxnSpPr>
        <xdr:cNvPr id="379" name="直線コネクタ 378"/>
        <xdr:cNvCxnSpPr/>
      </xdr:nvCxnSpPr>
      <xdr:spPr>
        <a:xfrm flipV="1">
          <a:off x="1320800" y="136241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2721</xdr:rowOff>
    </xdr:from>
    <xdr:to>
      <xdr:col>7</xdr:col>
      <xdr:colOff>66675</xdr:colOff>
      <xdr:row>79</xdr:row>
      <xdr:rowOff>104321</xdr:rowOff>
    </xdr:to>
    <xdr:sp macro="" textlink="">
      <xdr:nvSpPr>
        <xdr:cNvPr id="389" name="円/楕円 388"/>
        <xdr:cNvSpPr/>
      </xdr:nvSpPr>
      <xdr:spPr>
        <a:xfrm>
          <a:off x="47752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146248</xdr:rowOff>
    </xdr:from>
    <xdr:ext cx="762000" cy="259045"/>
    <xdr:sp macro="" textlink="">
      <xdr:nvSpPr>
        <xdr:cNvPr id="390" name="公債費該当値テキスト"/>
        <xdr:cNvSpPr txBox="1"/>
      </xdr:nvSpPr>
      <xdr:spPr>
        <a:xfrm>
          <a:off x="49149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134982</xdr:rowOff>
    </xdr:from>
    <xdr:to>
      <xdr:col>5</xdr:col>
      <xdr:colOff>600075</xdr:colOff>
      <xdr:row>79</xdr:row>
      <xdr:rowOff>65132</xdr:rowOff>
    </xdr:to>
    <xdr:sp macro="" textlink="">
      <xdr:nvSpPr>
        <xdr:cNvPr id="391" name="円/楕円 390"/>
        <xdr:cNvSpPr/>
      </xdr:nvSpPr>
      <xdr:spPr>
        <a:xfrm>
          <a:off x="3937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49909</xdr:rowOff>
    </xdr:from>
    <xdr:ext cx="736600" cy="259045"/>
    <xdr:sp macro="" textlink="">
      <xdr:nvSpPr>
        <xdr:cNvPr id="392" name="テキスト ボックス 391"/>
        <xdr:cNvSpPr txBox="1"/>
      </xdr:nvSpPr>
      <xdr:spPr>
        <a:xfrm>
          <a:off x="3606800" y="1359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28848</xdr:rowOff>
    </xdr:from>
    <xdr:to>
      <xdr:col>4</xdr:col>
      <xdr:colOff>396875</xdr:colOff>
      <xdr:row>79</xdr:row>
      <xdr:rowOff>130448</xdr:rowOff>
    </xdr:to>
    <xdr:sp macro="" textlink="">
      <xdr:nvSpPr>
        <xdr:cNvPr id="393" name="円/楕円 392"/>
        <xdr:cNvSpPr/>
      </xdr:nvSpPr>
      <xdr:spPr>
        <a:xfrm>
          <a:off x="3048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115225</xdr:rowOff>
    </xdr:from>
    <xdr:ext cx="762000" cy="259045"/>
    <xdr:sp macro="" textlink="">
      <xdr:nvSpPr>
        <xdr:cNvPr id="394" name="テキスト ボックス 393"/>
        <xdr:cNvSpPr txBox="1"/>
      </xdr:nvSpPr>
      <xdr:spPr>
        <a:xfrm>
          <a:off x="2717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28848</xdr:rowOff>
    </xdr:from>
    <xdr:to>
      <xdr:col>3</xdr:col>
      <xdr:colOff>193675</xdr:colOff>
      <xdr:row>79</xdr:row>
      <xdr:rowOff>130448</xdr:rowOff>
    </xdr:to>
    <xdr:sp macro="" textlink="">
      <xdr:nvSpPr>
        <xdr:cNvPr id="395" name="円/楕円 394"/>
        <xdr:cNvSpPr/>
      </xdr:nvSpPr>
      <xdr:spPr>
        <a:xfrm>
          <a:off x="2159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115225</xdr:rowOff>
    </xdr:from>
    <xdr:ext cx="762000" cy="259045"/>
    <xdr:sp macro="" textlink="">
      <xdr:nvSpPr>
        <xdr:cNvPr id="396" name="テキスト ボックス 395"/>
        <xdr:cNvSpPr txBox="1"/>
      </xdr:nvSpPr>
      <xdr:spPr>
        <a:xfrm>
          <a:off x="1828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74568</xdr:rowOff>
    </xdr:from>
    <xdr:to>
      <xdr:col>1</xdr:col>
      <xdr:colOff>676275</xdr:colOff>
      <xdr:row>80</xdr:row>
      <xdr:rowOff>4718</xdr:rowOff>
    </xdr:to>
    <xdr:sp macro="" textlink="">
      <xdr:nvSpPr>
        <xdr:cNvPr id="397" name="円/楕円 396"/>
        <xdr:cNvSpPr/>
      </xdr:nvSpPr>
      <xdr:spPr>
        <a:xfrm>
          <a:off x="12700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160945</xdr:rowOff>
    </xdr:from>
    <xdr:ext cx="762000" cy="259045"/>
    <xdr:sp macro="" textlink="">
      <xdr:nvSpPr>
        <xdr:cNvPr id="398" name="テキスト ボックス 397"/>
        <xdr:cNvSpPr txBox="1"/>
      </xdr:nvSpPr>
      <xdr:spPr>
        <a:xfrm>
          <a:off x="939800" y="137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公債費を除く経常収支比率については、類似団体や全国平均と比較すると下回っている状況にある。</a:t>
          </a:r>
        </a:p>
        <a:p>
          <a:r>
            <a:rPr kumimoji="1" lang="ja-JP" altLang="en-US" sz="1100">
              <a:latin typeface="ＭＳ Ｐゴシック"/>
            </a:rPr>
            <a:t>　今後も扶助費等の増加等が見込まれることから、経常経費の削減とともに、徴収率の向上、自主財源の確保などに向け、積極的に取り組む。</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42418</xdr:rowOff>
    </xdr:from>
    <xdr:to>
      <xdr:col>24</xdr:col>
      <xdr:colOff>31750</xdr:colOff>
      <xdr:row>76</xdr:row>
      <xdr:rowOff>17272</xdr:rowOff>
    </xdr:to>
    <xdr:cxnSp macro="">
      <xdr:nvCxnSpPr>
        <xdr:cNvPr id="429" name="直線コネクタ 428"/>
        <xdr:cNvCxnSpPr/>
      </xdr:nvCxnSpPr>
      <xdr:spPr>
        <a:xfrm>
          <a:off x="15671800" y="1290116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42418</xdr:rowOff>
    </xdr:from>
    <xdr:to>
      <xdr:col>22</xdr:col>
      <xdr:colOff>565150</xdr:colOff>
      <xdr:row>75</xdr:row>
      <xdr:rowOff>78994</xdr:rowOff>
    </xdr:to>
    <xdr:cxnSp macro="">
      <xdr:nvCxnSpPr>
        <xdr:cNvPr id="432" name="直線コネクタ 431"/>
        <xdr:cNvCxnSpPr/>
      </xdr:nvCxnSpPr>
      <xdr:spPr>
        <a:xfrm flipV="1">
          <a:off x="14782800" y="129011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168148</xdr:rowOff>
    </xdr:from>
    <xdr:to>
      <xdr:col>21</xdr:col>
      <xdr:colOff>361950</xdr:colOff>
      <xdr:row>75</xdr:row>
      <xdr:rowOff>78994</xdr:rowOff>
    </xdr:to>
    <xdr:cxnSp macro="">
      <xdr:nvCxnSpPr>
        <xdr:cNvPr id="435" name="直線コネクタ 434"/>
        <xdr:cNvCxnSpPr/>
      </xdr:nvCxnSpPr>
      <xdr:spPr>
        <a:xfrm>
          <a:off x="13893800" y="128554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168148</xdr:rowOff>
    </xdr:from>
    <xdr:to>
      <xdr:col>20</xdr:col>
      <xdr:colOff>158750</xdr:colOff>
      <xdr:row>75</xdr:row>
      <xdr:rowOff>28702</xdr:rowOff>
    </xdr:to>
    <xdr:cxnSp macro="">
      <xdr:nvCxnSpPr>
        <xdr:cNvPr id="438" name="直線コネクタ 437"/>
        <xdr:cNvCxnSpPr/>
      </xdr:nvCxnSpPr>
      <xdr:spPr>
        <a:xfrm flipV="1">
          <a:off x="13004800" y="128554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48" name="円/楕円 447"/>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154449</xdr:rowOff>
    </xdr:from>
    <xdr:ext cx="762000" cy="259045"/>
    <xdr:sp macro="" textlink="">
      <xdr:nvSpPr>
        <xdr:cNvPr id="449"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163068</xdr:rowOff>
    </xdr:from>
    <xdr:to>
      <xdr:col>22</xdr:col>
      <xdr:colOff>615950</xdr:colOff>
      <xdr:row>75</xdr:row>
      <xdr:rowOff>93218</xdr:rowOff>
    </xdr:to>
    <xdr:sp macro="" textlink="">
      <xdr:nvSpPr>
        <xdr:cNvPr id="450" name="円/楕円 449"/>
        <xdr:cNvSpPr/>
      </xdr:nvSpPr>
      <xdr:spPr>
        <a:xfrm>
          <a:off x="15621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103395</xdr:rowOff>
    </xdr:from>
    <xdr:ext cx="736600" cy="259045"/>
    <xdr:sp macro="" textlink="">
      <xdr:nvSpPr>
        <xdr:cNvPr id="451" name="テキスト ボックス 450"/>
        <xdr:cNvSpPr txBox="1"/>
      </xdr:nvSpPr>
      <xdr:spPr>
        <a:xfrm>
          <a:off x="15290800" y="126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28194</xdr:rowOff>
    </xdr:from>
    <xdr:to>
      <xdr:col>21</xdr:col>
      <xdr:colOff>412750</xdr:colOff>
      <xdr:row>75</xdr:row>
      <xdr:rowOff>129794</xdr:rowOff>
    </xdr:to>
    <xdr:sp macro="" textlink="">
      <xdr:nvSpPr>
        <xdr:cNvPr id="452" name="円/楕円 451"/>
        <xdr:cNvSpPr/>
      </xdr:nvSpPr>
      <xdr:spPr>
        <a:xfrm>
          <a:off x="14732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139971</xdr:rowOff>
    </xdr:from>
    <xdr:ext cx="762000" cy="259045"/>
    <xdr:sp macro="" textlink="">
      <xdr:nvSpPr>
        <xdr:cNvPr id="453" name="テキスト ボックス 452"/>
        <xdr:cNvSpPr txBox="1"/>
      </xdr:nvSpPr>
      <xdr:spPr>
        <a:xfrm>
          <a:off x="14401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117348</xdr:rowOff>
    </xdr:from>
    <xdr:to>
      <xdr:col>20</xdr:col>
      <xdr:colOff>209550</xdr:colOff>
      <xdr:row>75</xdr:row>
      <xdr:rowOff>47498</xdr:rowOff>
    </xdr:to>
    <xdr:sp macro="" textlink="">
      <xdr:nvSpPr>
        <xdr:cNvPr id="454" name="円/楕円 453"/>
        <xdr:cNvSpPr/>
      </xdr:nvSpPr>
      <xdr:spPr>
        <a:xfrm>
          <a:off x="13843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57675</xdr:rowOff>
    </xdr:from>
    <xdr:ext cx="762000" cy="259045"/>
    <xdr:sp macro="" textlink="">
      <xdr:nvSpPr>
        <xdr:cNvPr id="455" name="テキスト ボックス 454"/>
        <xdr:cNvSpPr txBox="1"/>
      </xdr:nvSpPr>
      <xdr:spPr>
        <a:xfrm>
          <a:off x="13512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56" name="円/楕円 455"/>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89679</xdr:rowOff>
    </xdr:from>
    <xdr:ext cx="762000" cy="259045"/>
    <xdr:sp macro="" textlink="">
      <xdr:nvSpPr>
        <xdr:cNvPr id="457" name="テキスト ボックス 456"/>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和歌山県田辺市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11241</xdr:rowOff>
    </xdr:from>
    <xdr:to>
      <xdr:col>4</xdr:col>
      <xdr:colOff>1117600</xdr:colOff>
      <xdr:row>15</xdr:row>
      <xdr:rowOff>18867</xdr:rowOff>
    </xdr:to>
    <xdr:cxnSp macro="">
      <xdr:nvCxnSpPr>
        <xdr:cNvPr id="52" name="直線コネクタ 51"/>
        <xdr:cNvCxnSpPr/>
      </xdr:nvCxnSpPr>
      <xdr:spPr bwMode="auto">
        <a:xfrm flipV="1">
          <a:off x="5003800" y="2630616"/>
          <a:ext cx="647700" cy="7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18867</xdr:rowOff>
    </xdr:from>
    <xdr:to>
      <xdr:col>4</xdr:col>
      <xdr:colOff>469900</xdr:colOff>
      <xdr:row>15</xdr:row>
      <xdr:rowOff>28403</xdr:rowOff>
    </xdr:to>
    <xdr:cxnSp macro="">
      <xdr:nvCxnSpPr>
        <xdr:cNvPr id="55" name="直線コネクタ 54"/>
        <xdr:cNvCxnSpPr/>
      </xdr:nvCxnSpPr>
      <xdr:spPr bwMode="auto">
        <a:xfrm flipV="1">
          <a:off x="4305300" y="2638242"/>
          <a:ext cx="698500" cy="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28403</xdr:rowOff>
    </xdr:from>
    <xdr:to>
      <xdr:col>3</xdr:col>
      <xdr:colOff>904875</xdr:colOff>
      <xdr:row>15</xdr:row>
      <xdr:rowOff>113017</xdr:rowOff>
    </xdr:to>
    <xdr:cxnSp macro="">
      <xdr:nvCxnSpPr>
        <xdr:cNvPr id="58" name="直線コネクタ 57"/>
        <xdr:cNvCxnSpPr/>
      </xdr:nvCxnSpPr>
      <xdr:spPr bwMode="auto">
        <a:xfrm flipV="1">
          <a:off x="3606800" y="2647778"/>
          <a:ext cx="698500" cy="8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85732</xdr:rowOff>
    </xdr:from>
    <xdr:to>
      <xdr:col>3</xdr:col>
      <xdr:colOff>206375</xdr:colOff>
      <xdr:row>15</xdr:row>
      <xdr:rowOff>113017</xdr:rowOff>
    </xdr:to>
    <xdr:cxnSp macro="">
      <xdr:nvCxnSpPr>
        <xdr:cNvPr id="61" name="直線コネクタ 60"/>
        <xdr:cNvCxnSpPr/>
      </xdr:nvCxnSpPr>
      <xdr:spPr bwMode="auto">
        <a:xfrm>
          <a:off x="2908300" y="2705107"/>
          <a:ext cx="698500" cy="2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131891</xdr:rowOff>
    </xdr:from>
    <xdr:to>
      <xdr:col>5</xdr:col>
      <xdr:colOff>34925</xdr:colOff>
      <xdr:row>15</xdr:row>
      <xdr:rowOff>62041</xdr:rowOff>
    </xdr:to>
    <xdr:sp macro="" textlink="">
      <xdr:nvSpPr>
        <xdr:cNvPr id="71" name="円/楕円 70"/>
        <xdr:cNvSpPr/>
      </xdr:nvSpPr>
      <xdr:spPr bwMode="auto">
        <a:xfrm>
          <a:off x="5600700" y="2579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148418</xdr:rowOff>
    </xdr:from>
    <xdr:ext cx="762000" cy="259045"/>
    <xdr:sp macro="" textlink="">
      <xdr:nvSpPr>
        <xdr:cNvPr id="72" name="人口1人当たり決算額の推移該当値テキスト130"/>
        <xdr:cNvSpPr txBox="1"/>
      </xdr:nvSpPr>
      <xdr:spPr>
        <a:xfrm>
          <a:off x="5740400" y="242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100,006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139517</xdr:rowOff>
    </xdr:from>
    <xdr:to>
      <xdr:col>4</xdr:col>
      <xdr:colOff>520700</xdr:colOff>
      <xdr:row>15</xdr:row>
      <xdr:rowOff>69667</xdr:rowOff>
    </xdr:to>
    <xdr:sp macro="" textlink="">
      <xdr:nvSpPr>
        <xdr:cNvPr id="73" name="円/楕円 72"/>
        <xdr:cNvSpPr/>
      </xdr:nvSpPr>
      <xdr:spPr bwMode="auto">
        <a:xfrm>
          <a:off x="4953000" y="2587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79844</xdr:rowOff>
    </xdr:from>
    <xdr:ext cx="736600" cy="259045"/>
    <xdr:sp macro="" textlink="">
      <xdr:nvSpPr>
        <xdr:cNvPr id="74" name="テキスト ボックス 73"/>
        <xdr:cNvSpPr txBox="1"/>
      </xdr:nvSpPr>
      <xdr:spPr>
        <a:xfrm>
          <a:off x="4622800" y="2356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99,539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149053</xdr:rowOff>
    </xdr:from>
    <xdr:to>
      <xdr:col>3</xdr:col>
      <xdr:colOff>955675</xdr:colOff>
      <xdr:row>15</xdr:row>
      <xdr:rowOff>79203</xdr:rowOff>
    </xdr:to>
    <xdr:sp macro="" textlink="">
      <xdr:nvSpPr>
        <xdr:cNvPr id="75" name="円/楕円 74"/>
        <xdr:cNvSpPr/>
      </xdr:nvSpPr>
      <xdr:spPr bwMode="auto">
        <a:xfrm>
          <a:off x="4254500" y="259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89380</xdr:rowOff>
    </xdr:from>
    <xdr:ext cx="762000" cy="259045"/>
    <xdr:sp macro="" textlink="">
      <xdr:nvSpPr>
        <xdr:cNvPr id="76" name="テキスト ボックス 75"/>
        <xdr:cNvSpPr txBox="1"/>
      </xdr:nvSpPr>
      <xdr:spPr>
        <a:xfrm>
          <a:off x="3924300" y="236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98,955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62217</xdr:rowOff>
    </xdr:from>
    <xdr:to>
      <xdr:col>3</xdr:col>
      <xdr:colOff>257175</xdr:colOff>
      <xdr:row>15</xdr:row>
      <xdr:rowOff>163817</xdr:rowOff>
    </xdr:to>
    <xdr:sp macro="" textlink="">
      <xdr:nvSpPr>
        <xdr:cNvPr id="77" name="円/楕円 76"/>
        <xdr:cNvSpPr/>
      </xdr:nvSpPr>
      <xdr:spPr bwMode="auto">
        <a:xfrm>
          <a:off x="3556000" y="268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2544</xdr:rowOff>
    </xdr:from>
    <xdr:ext cx="762000" cy="259045"/>
    <xdr:sp macro="" textlink="">
      <xdr:nvSpPr>
        <xdr:cNvPr id="78" name="テキスト ボックス 77"/>
        <xdr:cNvSpPr txBox="1"/>
      </xdr:nvSpPr>
      <xdr:spPr>
        <a:xfrm>
          <a:off x="3225800" y="24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93,773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34932</xdr:rowOff>
    </xdr:from>
    <xdr:to>
      <xdr:col>2</xdr:col>
      <xdr:colOff>692150</xdr:colOff>
      <xdr:row>15</xdr:row>
      <xdr:rowOff>136532</xdr:rowOff>
    </xdr:to>
    <xdr:sp macro="" textlink="">
      <xdr:nvSpPr>
        <xdr:cNvPr id="79" name="円/楕円 78"/>
        <xdr:cNvSpPr/>
      </xdr:nvSpPr>
      <xdr:spPr bwMode="auto">
        <a:xfrm>
          <a:off x="2857500" y="2654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146709</xdr:rowOff>
    </xdr:from>
    <xdr:ext cx="762000" cy="259045"/>
    <xdr:sp macro="" textlink="">
      <xdr:nvSpPr>
        <xdr:cNvPr id="80" name="テキスト ボックス 79"/>
        <xdr:cNvSpPr txBox="1"/>
      </xdr:nvSpPr>
      <xdr:spPr>
        <a:xfrm>
          <a:off x="2527300" y="24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68524</xdr:rowOff>
    </xdr:from>
    <xdr:to>
      <xdr:col>4</xdr:col>
      <xdr:colOff>1117600</xdr:colOff>
      <xdr:row>36</xdr:row>
      <xdr:rowOff>72022</xdr:rowOff>
    </xdr:to>
    <xdr:cxnSp macro="">
      <xdr:nvCxnSpPr>
        <xdr:cNvPr id="112" name="直線コネクタ 111"/>
        <xdr:cNvCxnSpPr/>
      </xdr:nvCxnSpPr>
      <xdr:spPr bwMode="auto">
        <a:xfrm>
          <a:off x="5003800" y="7021774"/>
          <a:ext cx="647700" cy="3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56799</xdr:rowOff>
    </xdr:from>
    <xdr:ext cx="762000" cy="259045"/>
    <xdr:sp macro="" textlink="">
      <xdr:nvSpPr>
        <xdr:cNvPr id="113" name="人口1人当たり決算額の推移平均値テキスト445"/>
        <xdr:cNvSpPr txBox="1"/>
      </xdr:nvSpPr>
      <xdr:spPr>
        <a:xfrm>
          <a:off x="5740400" y="701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342387</xdr:rowOff>
    </xdr:from>
    <xdr:to>
      <xdr:col>4</xdr:col>
      <xdr:colOff>469900</xdr:colOff>
      <xdr:row>36</xdr:row>
      <xdr:rowOff>68524</xdr:rowOff>
    </xdr:to>
    <xdr:cxnSp macro="">
      <xdr:nvCxnSpPr>
        <xdr:cNvPr id="115" name="直線コネクタ 114"/>
        <xdr:cNvCxnSpPr/>
      </xdr:nvCxnSpPr>
      <xdr:spPr bwMode="auto">
        <a:xfrm>
          <a:off x="4305300" y="6952737"/>
          <a:ext cx="698500" cy="69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245187</xdr:rowOff>
    </xdr:from>
    <xdr:to>
      <xdr:col>3</xdr:col>
      <xdr:colOff>904875</xdr:colOff>
      <xdr:row>35</xdr:row>
      <xdr:rowOff>342387</xdr:rowOff>
    </xdr:to>
    <xdr:cxnSp macro="">
      <xdr:nvCxnSpPr>
        <xdr:cNvPr id="118" name="直線コネクタ 117"/>
        <xdr:cNvCxnSpPr/>
      </xdr:nvCxnSpPr>
      <xdr:spPr bwMode="auto">
        <a:xfrm>
          <a:off x="3606800" y="6855537"/>
          <a:ext cx="698500" cy="97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186002</xdr:rowOff>
    </xdr:from>
    <xdr:to>
      <xdr:col>3</xdr:col>
      <xdr:colOff>206375</xdr:colOff>
      <xdr:row>35</xdr:row>
      <xdr:rowOff>245187</xdr:rowOff>
    </xdr:to>
    <xdr:cxnSp macro="">
      <xdr:nvCxnSpPr>
        <xdr:cNvPr id="121" name="直線コネクタ 120"/>
        <xdr:cNvCxnSpPr/>
      </xdr:nvCxnSpPr>
      <xdr:spPr bwMode="auto">
        <a:xfrm>
          <a:off x="2908300" y="6796352"/>
          <a:ext cx="698500" cy="59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21222</xdr:rowOff>
    </xdr:from>
    <xdr:to>
      <xdr:col>5</xdr:col>
      <xdr:colOff>34925</xdr:colOff>
      <xdr:row>36</xdr:row>
      <xdr:rowOff>122822</xdr:rowOff>
    </xdr:to>
    <xdr:sp macro="" textlink="">
      <xdr:nvSpPr>
        <xdr:cNvPr id="131" name="円/楕円 130"/>
        <xdr:cNvSpPr/>
      </xdr:nvSpPr>
      <xdr:spPr bwMode="auto">
        <a:xfrm>
          <a:off x="5600700" y="697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209199</xdr:rowOff>
    </xdr:from>
    <xdr:ext cx="762000" cy="259045"/>
    <xdr:sp macro="" textlink="">
      <xdr:nvSpPr>
        <xdr:cNvPr id="132" name="人口1人当たり決算額の推移該当値テキスト445"/>
        <xdr:cNvSpPr txBox="1"/>
      </xdr:nvSpPr>
      <xdr:spPr>
        <a:xfrm>
          <a:off x="5740400" y="68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19,905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17724</xdr:rowOff>
    </xdr:from>
    <xdr:to>
      <xdr:col>4</xdr:col>
      <xdr:colOff>520700</xdr:colOff>
      <xdr:row>36</xdr:row>
      <xdr:rowOff>119324</xdr:rowOff>
    </xdr:to>
    <xdr:sp macro="" textlink="">
      <xdr:nvSpPr>
        <xdr:cNvPr id="133" name="円/楕円 132"/>
        <xdr:cNvSpPr/>
      </xdr:nvSpPr>
      <xdr:spPr bwMode="auto">
        <a:xfrm>
          <a:off x="4953000" y="697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129501</xdr:rowOff>
    </xdr:from>
    <xdr:ext cx="736600" cy="259045"/>
    <xdr:sp macro="" textlink="">
      <xdr:nvSpPr>
        <xdr:cNvPr id="134" name="テキスト ボックス 133"/>
        <xdr:cNvSpPr txBox="1"/>
      </xdr:nvSpPr>
      <xdr:spPr>
        <a:xfrm>
          <a:off x="4622800" y="6739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291587</xdr:rowOff>
    </xdr:from>
    <xdr:to>
      <xdr:col>3</xdr:col>
      <xdr:colOff>955675</xdr:colOff>
      <xdr:row>36</xdr:row>
      <xdr:rowOff>50287</xdr:rowOff>
    </xdr:to>
    <xdr:sp macro="" textlink="">
      <xdr:nvSpPr>
        <xdr:cNvPr id="135" name="円/楕円 134"/>
        <xdr:cNvSpPr/>
      </xdr:nvSpPr>
      <xdr:spPr bwMode="auto">
        <a:xfrm>
          <a:off x="4254500" y="690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60464</xdr:rowOff>
    </xdr:from>
    <xdr:ext cx="762000" cy="259045"/>
    <xdr:sp macro="" textlink="">
      <xdr:nvSpPr>
        <xdr:cNvPr id="136" name="テキスト ボックス 135"/>
        <xdr:cNvSpPr txBox="1"/>
      </xdr:nvSpPr>
      <xdr:spPr>
        <a:xfrm>
          <a:off x="3924300" y="667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194387</xdr:rowOff>
    </xdr:from>
    <xdr:to>
      <xdr:col>3</xdr:col>
      <xdr:colOff>257175</xdr:colOff>
      <xdr:row>35</xdr:row>
      <xdr:rowOff>295987</xdr:rowOff>
    </xdr:to>
    <xdr:sp macro="" textlink="">
      <xdr:nvSpPr>
        <xdr:cNvPr id="137" name="円/楕円 136"/>
        <xdr:cNvSpPr/>
      </xdr:nvSpPr>
      <xdr:spPr bwMode="auto">
        <a:xfrm>
          <a:off x="3556000" y="6804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306164</xdr:rowOff>
    </xdr:from>
    <xdr:ext cx="762000" cy="259045"/>
    <xdr:sp macro="" textlink="">
      <xdr:nvSpPr>
        <xdr:cNvPr id="138" name="テキスト ボックス 137"/>
        <xdr:cNvSpPr txBox="1"/>
      </xdr:nvSpPr>
      <xdr:spPr>
        <a:xfrm>
          <a:off x="3225800" y="657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135202</xdr:rowOff>
    </xdr:from>
    <xdr:to>
      <xdr:col>2</xdr:col>
      <xdr:colOff>692150</xdr:colOff>
      <xdr:row>35</xdr:row>
      <xdr:rowOff>236802</xdr:rowOff>
    </xdr:to>
    <xdr:sp macro="" textlink="">
      <xdr:nvSpPr>
        <xdr:cNvPr id="139" name="円/楕円 138"/>
        <xdr:cNvSpPr/>
      </xdr:nvSpPr>
      <xdr:spPr bwMode="auto">
        <a:xfrm>
          <a:off x="2857500" y="674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246979</xdr:rowOff>
    </xdr:from>
    <xdr:ext cx="762000" cy="259045"/>
    <xdr:sp macro="" textlink="">
      <xdr:nvSpPr>
        <xdr:cNvPr id="140" name="テキスト ボックス 139"/>
        <xdr:cNvSpPr txBox="1"/>
      </xdr:nvSpPr>
      <xdr:spPr>
        <a:xfrm>
          <a:off x="2527300" y="651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76,509
76,245
1,026.91
44,650,024
43,041,548
1,543,030
24,065,392
51,767,252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28962</xdr:rowOff>
    </xdr:from>
    <xdr:to>
      <xdr:col>6</xdr:col>
      <xdr:colOff>511175</xdr:colOff>
      <xdr:row>33</xdr:row>
      <xdr:rowOff>46850</xdr:rowOff>
    </xdr:to>
    <xdr:cxnSp macro="">
      <xdr:nvCxnSpPr>
        <xdr:cNvPr id="61" name="直線コネクタ 60"/>
        <xdr:cNvCxnSpPr/>
      </xdr:nvCxnSpPr>
      <xdr:spPr>
        <a:xfrm flipV="1">
          <a:off x="3797300" y="5686812"/>
          <a:ext cx="8382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46850</xdr:rowOff>
    </xdr:from>
    <xdr:to>
      <xdr:col>5</xdr:col>
      <xdr:colOff>358775</xdr:colOff>
      <xdr:row>33</xdr:row>
      <xdr:rowOff>74206</xdr:rowOff>
    </xdr:to>
    <xdr:cxnSp macro="">
      <xdr:nvCxnSpPr>
        <xdr:cNvPr id="64" name="直線コネクタ 63"/>
        <xdr:cNvCxnSpPr/>
      </xdr:nvCxnSpPr>
      <xdr:spPr>
        <a:xfrm flipV="1">
          <a:off x="2908300" y="5704700"/>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74206</xdr:rowOff>
    </xdr:from>
    <xdr:to>
      <xdr:col>4</xdr:col>
      <xdr:colOff>155575</xdr:colOff>
      <xdr:row>33</xdr:row>
      <xdr:rowOff>156083</xdr:rowOff>
    </xdr:to>
    <xdr:cxnSp macro="">
      <xdr:nvCxnSpPr>
        <xdr:cNvPr id="67" name="直線コネクタ 66"/>
        <xdr:cNvCxnSpPr/>
      </xdr:nvCxnSpPr>
      <xdr:spPr>
        <a:xfrm flipV="1">
          <a:off x="2019300" y="5732056"/>
          <a:ext cx="8890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121622</xdr:rowOff>
    </xdr:from>
    <xdr:to>
      <xdr:col>2</xdr:col>
      <xdr:colOff>638175</xdr:colOff>
      <xdr:row>33</xdr:row>
      <xdr:rowOff>156083</xdr:rowOff>
    </xdr:to>
    <xdr:cxnSp macro="">
      <xdr:nvCxnSpPr>
        <xdr:cNvPr id="70" name="直線コネクタ 69"/>
        <xdr:cNvCxnSpPr/>
      </xdr:nvCxnSpPr>
      <xdr:spPr>
        <a:xfrm>
          <a:off x="1130300" y="5779472"/>
          <a:ext cx="889000" cy="3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149612</xdr:rowOff>
    </xdr:from>
    <xdr:to>
      <xdr:col>6</xdr:col>
      <xdr:colOff>561975</xdr:colOff>
      <xdr:row>33</xdr:row>
      <xdr:rowOff>79762</xdr:rowOff>
    </xdr:to>
    <xdr:sp macro="" textlink="">
      <xdr:nvSpPr>
        <xdr:cNvPr id="80" name="円/楕円 79"/>
        <xdr:cNvSpPr/>
      </xdr:nvSpPr>
      <xdr:spPr>
        <a:xfrm>
          <a:off x="4584700" y="563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1039</xdr:rowOff>
    </xdr:from>
    <xdr:ext cx="534377" cy="259045"/>
    <xdr:sp macro="" textlink="">
      <xdr:nvSpPr>
        <xdr:cNvPr id="81" name="人件費該当値テキスト"/>
        <xdr:cNvSpPr txBox="1"/>
      </xdr:nvSpPr>
      <xdr:spPr>
        <a:xfrm>
          <a:off x="4686300" y="548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94,813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167500</xdr:rowOff>
    </xdr:from>
    <xdr:to>
      <xdr:col>5</xdr:col>
      <xdr:colOff>409575</xdr:colOff>
      <xdr:row>33</xdr:row>
      <xdr:rowOff>97650</xdr:rowOff>
    </xdr:to>
    <xdr:sp macro="" textlink="">
      <xdr:nvSpPr>
        <xdr:cNvPr id="82" name="円/楕円 81"/>
        <xdr:cNvSpPr/>
      </xdr:nvSpPr>
      <xdr:spPr>
        <a:xfrm>
          <a:off x="3746500" y="56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114177</xdr:rowOff>
    </xdr:from>
    <xdr:ext cx="534377" cy="259045"/>
    <xdr:sp macro="" textlink="">
      <xdr:nvSpPr>
        <xdr:cNvPr id="83" name="テキスト ボックス 82"/>
        <xdr:cNvSpPr txBox="1"/>
      </xdr:nvSpPr>
      <xdr:spPr>
        <a:xfrm>
          <a:off x="3530111" y="542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93,874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23406</xdr:rowOff>
    </xdr:from>
    <xdr:to>
      <xdr:col>4</xdr:col>
      <xdr:colOff>206375</xdr:colOff>
      <xdr:row>33</xdr:row>
      <xdr:rowOff>125006</xdr:rowOff>
    </xdr:to>
    <xdr:sp macro="" textlink="">
      <xdr:nvSpPr>
        <xdr:cNvPr id="84" name="円/楕円 83"/>
        <xdr:cNvSpPr/>
      </xdr:nvSpPr>
      <xdr:spPr>
        <a:xfrm>
          <a:off x="2857500" y="568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141533</xdr:rowOff>
    </xdr:from>
    <xdr:ext cx="534377" cy="259045"/>
    <xdr:sp macro="" textlink="">
      <xdr:nvSpPr>
        <xdr:cNvPr id="85" name="テキスト ボックス 84"/>
        <xdr:cNvSpPr txBox="1"/>
      </xdr:nvSpPr>
      <xdr:spPr>
        <a:xfrm>
          <a:off x="2641111" y="545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92,438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105283</xdr:rowOff>
    </xdr:from>
    <xdr:to>
      <xdr:col>3</xdr:col>
      <xdr:colOff>3175</xdr:colOff>
      <xdr:row>34</xdr:row>
      <xdr:rowOff>35433</xdr:rowOff>
    </xdr:to>
    <xdr:sp macro="" textlink="">
      <xdr:nvSpPr>
        <xdr:cNvPr id="86" name="円/楕円 85"/>
        <xdr:cNvSpPr/>
      </xdr:nvSpPr>
      <xdr:spPr>
        <a:xfrm>
          <a:off x="1968500" y="576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51960</xdr:rowOff>
    </xdr:from>
    <xdr:ext cx="534377" cy="259045"/>
    <xdr:sp macro="" textlink="">
      <xdr:nvSpPr>
        <xdr:cNvPr id="87" name="テキスト ボックス 86"/>
        <xdr:cNvSpPr txBox="1"/>
      </xdr:nvSpPr>
      <xdr:spPr>
        <a:xfrm>
          <a:off x="1752111" y="55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88,140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70822</xdr:rowOff>
    </xdr:from>
    <xdr:to>
      <xdr:col>1</xdr:col>
      <xdr:colOff>485775</xdr:colOff>
      <xdr:row>34</xdr:row>
      <xdr:rowOff>972</xdr:rowOff>
    </xdr:to>
    <xdr:sp macro="" textlink="">
      <xdr:nvSpPr>
        <xdr:cNvPr id="88" name="円/楕円 87"/>
        <xdr:cNvSpPr/>
      </xdr:nvSpPr>
      <xdr:spPr>
        <a:xfrm>
          <a:off x="1079500" y="57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17499</xdr:rowOff>
    </xdr:from>
    <xdr:ext cx="534377" cy="259045"/>
    <xdr:sp macro="" textlink="">
      <xdr:nvSpPr>
        <xdr:cNvPr id="89" name="テキスト ボックス 88"/>
        <xdr:cNvSpPr txBox="1"/>
      </xdr:nvSpPr>
      <xdr:spPr>
        <a:xfrm>
          <a:off x="863111" y="55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1838</xdr:rowOff>
    </xdr:from>
    <xdr:to>
      <xdr:col>6</xdr:col>
      <xdr:colOff>511175</xdr:colOff>
      <xdr:row>54</xdr:row>
      <xdr:rowOff>40210</xdr:rowOff>
    </xdr:to>
    <xdr:cxnSp macro="">
      <xdr:nvCxnSpPr>
        <xdr:cNvPr id="121" name="直線コネクタ 120"/>
        <xdr:cNvCxnSpPr/>
      </xdr:nvCxnSpPr>
      <xdr:spPr>
        <a:xfrm>
          <a:off x="3797300" y="9260138"/>
          <a:ext cx="8382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1838</xdr:rowOff>
    </xdr:from>
    <xdr:to>
      <xdr:col>5</xdr:col>
      <xdr:colOff>358775</xdr:colOff>
      <xdr:row>54</xdr:row>
      <xdr:rowOff>53730</xdr:rowOff>
    </xdr:to>
    <xdr:cxnSp macro="">
      <xdr:nvCxnSpPr>
        <xdr:cNvPr id="124" name="直線コネクタ 123"/>
        <xdr:cNvCxnSpPr/>
      </xdr:nvCxnSpPr>
      <xdr:spPr>
        <a:xfrm flipV="1">
          <a:off x="2908300" y="9260138"/>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133229</xdr:rowOff>
    </xdr:from>
    <xdr:ext cx="534377" cy="259045"/>
    <xdr:sp macro="" textlink="">
      <xdr:nvSpPr>
        <xdr:cNvPr id="126" name="テキスト ボックス 125"/>
        <xdr:cNvSpPr txBox="1"/>
      </xdr:nvSpPr>
      <xdr:spPr>
        <a:xfrm>
          <a:off x="3530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53730</xdr:rowOff>
    </xdr:from>
    <xdr:to>
      <xdr:col>4</xdr:col>
      <xdr:colOff>155575</xdr:colOff>
      <xdr:row>54</xdr:row>
      <xdr:rowOff>149644</xdr:rowOff>
    </xdr:to>
    <xdr:cxnSp macro="">
      <xdr:nvCxnSpPr>
        <xdr:cNvPr id="127" name="直線コネクタ 126"/>
        <xdr:cNvCxnSpPr/>
      </xdr:nvCxnSpPr>
      <xdr:spPr>
        <a:xfrm flipV="1">
          <a:off x="2019300" y="9312030"/>
          <a:ext cx="889000" cy="9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149644</xdr:rowOff>
    </xdr:from>
    <xdr:to>
      <xdr:col>2</xdr:col>
      <xdr:colOff>638175</xdr:colOff>
      <xdr:row>55</xdr:row>
      <xdr:rowOff>29287</xdr:rowOff>
    </xdr:to>
    <xdr:cxnSp macro="">
      <xdr:nvCxnSpPr>
        <xdr:cNvPr id="130" name="直線コネクタ 129"/>
        <xdr:cNvCxnSpPr/>
      </xdr:nvCxnSpPr>
      <xdr:spPr>
        <a:xfrm flipV="1">
          <a:off x="1130300" y="9407944"/>
          <a:ext cx="8890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2" name="テキスト ボックス 131"/>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160860</xdr:rowOff>
    </xdr:from>
    <xdr:to>
      <xdr:col>6</xdr:col>
      <xdr:colOff>561975</xdr:colOff>
      <xdr:row>54</xdr:row>
      <xdr:rowOff>91010</xdr:rowOff>
    </xdr:to>
    <xdr:sp macro="" textlink="">
      <xdr:nvSpPr>
        <xdr:cNvPr id="140" name="円/楕円 139"/>
        <xdr:cNvSpPr/>
      </xdr:nvSpPr>
      <xdr:spPr>
        <a:xfrm>
          <a:off x="4584700" y="924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12287</xdr:rowOff>
    </xdr:from>
    <xdr:ext cx="534377" cy="259045"/>
    <xdr:sp macro="" textlink="">
      <xdr:nvSpPr>
        <xdr:cNvPr id="141" name="物件費該当値テキスト"/>
        <xdr:cNvSpPr txBox="1"/>
      </xdr:nvSpPr>
      <xdr:spPr>
        <a:xfrm>
          <a:off x="4686300" y="909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76,093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122488</xdr:rowOff>
    </xdr:from>
    <xdr:to>
      <xdr:col>5</xdr:col>
      <xdr:colOff>409575</xdr:colOff>
      <xdr:row>54</xdr:row>
      <xdr:rowOff>52638</xdr:rowOff>
    </xdr:to>
    <xdr:sp macro="" textlink="">
      <xdr:nvSpPr>
        <xdr:cNvPr id="142" name="円/楕円 141"/>
        <xdr:cNvSpPr/>
      </xdr:nvSpPr>
      <xdr:spPr>
        <a:xfrm>
          <a:off x="3746500" y="920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69165</xdr:rowOff>
    </xdr:from>
    <xdr:ext cx="534377" cy="259045"/>
    <xdr:sp macro="" textlink="">
      <xdr:nvSpPr>
        <xdr:cNvPr id="143" name="テキスト ボックス 142"/>
        <xdr:cNvSpPr txBox="1"/>
      </xdr:nvSpPr>
      <xdr:spPr>
        <a:xfrm>
          <a:off x="3530111" y="898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2930</xdr:rowOff>
    </xdr:from>
    <xdr:to>
      <xdr:col>4</xdr:col>
      <xdr:colOff>206375</xdr:colOff>
      <xdr:row>54</xdr:row>
      <xdr:rowOff>104530</xdr:rowOff>
    </xdr:to>
    <xdr:sp macro="" textlink="">
      <xdr:nvSpPr>
        <xdr:cNvPr id="144" name="円/楕円 143"/>
        <xdr:cNvSpPr/>
      </xdr:nvSpPr>
      <xdr:spPr>
        <a:xfrm>
          <a:off x="2857500" y="926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121057</xdr:rowOff>
    </xdr:from>
    <xdr:ext cx="534377" cy="259045"/>
    <xdr:sp macro="" textlink="">
      <xdr:nvSpPr>
        <xdr:cNvPr id="145" name="テキスト ボックス 144"/>
        <xdr:cNvSpPr txBox="1"/>
      </xdr:nvSpPr>
      <xdr:spPr>
        <a:xfrm>
          <a:off x="2641111" y="90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98844</xdr:rowOff>
    </xdr:from>
    <xdr:to>
      <xdr:col>3</xdr:col>
      <xdr:colOff>3175</xdr:colOff>
      <xdr:row>55</xdr:row>
      <xdr:rowOff>28994</xdr:rowOff>
    </xdr:to>
    <xdr:sp macro="" textlink="">
      <xdr:nvSpPr>
        <xdr:cNvPr id="146" name="円/楕円 145"/>
        <xdr:cNvSpPr/>
      </xdr:nvSpPr>
      <xdr:spPr>
        <a:xfrm>
          <a:off x="1968500" y="93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45521</xdr:rowOff>
    </xdr:from>
    <xdr:ext cx="534377" cy="259045"/>
    <xdr:sp macro="" textlink="">
      <xdr:nvSpPr>
        <xdr:cNvPr id="147" name="テキスト ボックス 146"/>
        <xdr:cNvSpPr txBox="1"/>
      </xdr:nvSpPr>
      <xdr:spPr>
        <a:xfrm>
          <a:off x="1752111" y="913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69,391</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149937</xdr:rowOff>
    </xdr:from>
    <xdr:to>
      <xdr:col>1</xdr:col>
      <xdr:colOff>485775</xdr:colOff>
      <xdr:row>55</xdr:row>
      <xdr:rowOff>80087</xdr:rowOff>
    </xdr:to>
    <xdr:sp macro="" textlink="">
      <xdr:nvSpPr>
        <xdr:cNvPr id="148" name="円/楕円 147"/>
        <xdr:cNvSpPr/>
      </xdr:nvSpPr>
      <xdr:spPr>
        <a:xfrm>
          <a:off x="1079500" y="940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96614</xdr:rowOff>
    </xdr:from>
    <xdr:ext cx="534377" cy="259045"/>
    <xdr:sp macro="" textlink="">
      <xdr:nvSpPr>
        <xdr:cNvPr id="149" name="テキスト ボックス 148"/>
        <xdr:cNvSpPr txBox="1"/>
      </xdr:nvSpPr>
      <xdr:spPr>
        <a:xfrm>
          <a:off x="863111" y="918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36340</xdr:rowOff>
    </xdr:from>
    <xdr:to>
      <xdr:col>6</xdr:col>
      <xdr:colOff>511175</xdr:colOff>
      <xdr:row>78</xdr:row>
      <xdr:rowOff>42284</xdr:rowOff>
    </xdr:to>
    <xdr:cxnSp macro="">
      <xdr:nvCxnSpPr>
        <xdr:cNvPr id="180" name="直線コネクタ 179"/>
        <xdr:cNvCxnSpPr/>
      </xdr:nvCxnSpPr>
      <xdr:spPr>
        <a:xfrm flipV="1">
          <a:off x="3797300" y="13409440"/>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1"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42284</xdr:rowOff>
    </xdr:from>
    <xdr:to>
      <xdr:col>5</xdr:col>
      <xdr:colOff>358775</xdr:colOff>
      <xdr:row>78</xdr:row>
      <xdr:rowOff>56587</xdr:rowOff>
    </xdr:to>
    <xdr:cxnSp macro="">
      <xdr:nvCxnSpPr>
        <xdr:cNvPr id="183" name="直線コネクタ 182"/>
        <xdr:cNvCxnSpPr/>
      </xdr:nvCxnSpPr>
      <xdr:spPr>
        <a:xfrm flipV="1">
          <a:off x="2908300" y="13415384"/>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56587</xdr:rowOff>
    </xdr:from>
    <xdr:to>
      <xdr:col>4</xdr:col>
      <xdr:colOff>155575</xdr:colOff>
      <xdr:row>78</xdr:row>
      <xdr:rowOff>58906</xdr:rowOff>
    </xdr:to>
    <xdr:cxnSp macro="">
      <xdr:nvCxnSpPr>
        <xdr:cNvPr id="186" name="直線コネクタ 185"/>
        <xdr:cNvCxnSpPr/>
      </xdr:nvCxnSpPr>
      <xdr:spPr>
        <a:xfrm flipV="1">
          <a:off x="2019300" y="13429687"/>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49696</xdr:rowOff>
    </xdr:from>
    <xdr:to>
      <xdr:col>2</xdr:col>
      <xdr:colOff>638175</xdr:colOff>
      <xdr:row>78</xdr:row>
      <xdr:rowOff>58906</xdr:rowOff>
    </xdr:to>
    <xdr:cxnSp macro="">
      <xdr:nvCxnSpPr>
        <xdr:cNvPr id="189" name="直線コネクタ 188"/>
        <xdr:cNvCxnSpPr/>
      </xdr:nvCxnSpPr>
      <xdr:spPr>
        <a:xfrm>
          <a:off x="1130300" y="13422796"/>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3" name="テキスト ボックス 192"/>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156990</xdr:rowOff>
    </xdr:from>
    <xdr:to>
      <xdr:col>6</xdr:col>
      <xdr:colOff>561975</xdr:colOff>
      <xdr:row>78</xdr:row>
      <xdr:rowOff>87140</xdr:rowOff>
    </xdr:to>
    <xdr:sp macro="" textlink="">
      <xdr:nvSpPr>
        <xdr:cNvPr id="199" name="円/楕円 198"/>
        <xdr:cNvSpPr/>
      </xdr:nvSpPr>
      <xdr:spPr>
        <a:xfrm>
          <a:off x="4584700" y="1335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8417</xdr:rowOff>
    </xdr:from>
    <xdr:ext cx="469744" cy="259045"/>
    <xdr:sp macro="" textlink="">
      <xdr:nvSpPr>
        <xdr:cNvPr id="200" name="維持補修費該当値テキスト"/>
        <xdr:cNvSpPr txBox="1"/>
      </xdr:nvSpPr>
      <xdr:spPr>
        <a:xfrm>
          <a:off x="4686300" y="1321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162934</xdr:rowOff>
    </xdr:from>
    <xdr:to>
      <xdr:col>5</xdr:col>
      <xdr:colOff>409575</xdr:colOff>
      <xdr:row>78</xdr:row>
      <xdr:rowOff>93084</xdr:rowOff>
    </xdr:to>
    <xdr:sp macro="" textlink="">
      <xdr:nvSpPr>
        <xdr:cNvPr id="201" name="円/楕円 200"/>
        <xdr:cNvSpPr/>
      </xdr:nvSpPr>
      <xdr:spPr>
        <a:xfrm>
          <a:off x="3746500" y="133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109611</xdr:rowOff>
    </xdr:from>
    <xdr:ext cx="469744" cy="259045"/>
    <xdr:sp macro="" textlink="">
      <xdr:nvSpPr>
        <xdr:cNvPr id="202" name="テキスト ボックス 201"/>
        <xdr:cNvSpPr txBox="1"/>
      </xdr:nvSpPr>
      <xdr:spPr>
        <a:xfrm>
          <a:off x="3562427" y="1313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5787</xdr:rowOff>
    </xdr:from>
    <xdr:to>
      <xdr:col>4</xdr:col>
      <xdr:colOff>206375</xdr:colOff>
      <xdr:row>78</xdr:row>
      <xdr:rowOff>107387</xdr:rowOff>
    </xdr:to>
    <xdr:sp macro="" textlink="">
      <xdr:nvSpPr>
        <xdr:cNvPr id="203" name="円/楕円 202"/>
        <xdr:cNvSpPr/>
      </xdr:nvSpPr>
      <xdr:spPr>
        <a:xfrm>
          <a:off x="2857500" y="133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123914</xdr:rowOff>
    </xdr:from>
    <xdr:ext cx="469744" cy="259045"/>
    <xdr:sp macro="" textlink="">
      <xdr:nvSpPr>
        <xdr:cNvPr id="204" name="テキスト ボックス 203"/>
        <xdr:cNvSpPr txBox="1"/>
      </xdr:nvSpPr>
      <xdr:spPr>
        <a:xfrm>
          <a:off x="2673427" y="1315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8106</xdr:rowOff>
    </xdr:from>
    <xdr:to>
      <xdr:col>3</xdr:col>
      <xdr:colOff>3175</xdr:colOff>
      <xdr:row>78</xdr:row>
      <xdr:rowOff>109706</xdr:rowOff>
    </xdr:to>
    <xdr:sp macro="" textlink="">
      <xdr:nvSpPr>
        <xdr:cNvPr id="205" name="円/楕円 204"/>
        <xdr:cNvSpPr/>
      </xdr:nvSpPr>
      <xdr:spPr>
        <a:xfrm>
          <a:off x="1968500" y="1338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126233</xdr:rowOff>
    </xdr:from>
    <xdr:ext cx="469744" cy="259045"/>
    <xdr:sp macro="" textlink="">
      <xdr:nvSpPr>
        <xdr:cNvPr id="206" name="テキスト ボックス 205"/>
        <xdr:cNvSpPr txBox="1"/>
      </xdr:nvSpPr>
      <xdr:spPr>
        <a:xfrm>
          <a:off x="1784427" y="1315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170346</xdr:rowOff>
    </xdr:from>
    <xdr:to>
      <xdr:col>1</xdr:col>
      <xdr:colOff>485775</xdr:colOff>
      <xdr:row>78</xdr:row>
      <xdr:rowOff>100496</xdr:rowOff>
    </xdr:to>
    <xdr:sp macro="" textlink="">
      <xdr:nvSpPr>
        <xdr:cNvPr id="207" name="円/楕円 206"/>
        <xdr:cNvSpPr/>
      </xdr:nvSpPr>
      <xdr:spPr>
        <a:xfrm>
          <a:off x="1079500" y="133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117023</xdr:rowOff>
    </xdr:from>
    <xdr:ext cx="469744" cy="259045"/>
    <xdr:sp macro="" textlink="">
      <xdr:nvSpPr>
        <xdr:cNvPr id="208" name="テキスト ボックス 207"/>
        <xdr:cNvSpPr txBox="1"/>
      </xdr:nvSpPr>
      <xdr:spPr>
        <a:xfrm>
          <a:off x="895427" y="131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73799</xdr:rowOff>
    </xdr:from>
    <xdr:to>
      <xdr:col>6</xdr:col>
      <xdr:colOff>511175</xdr:colOff>
      <xdr:row>96</xdr:row>
      <xdr:rowOff>9561</xdr:rowOff>
    </xdr:to>
    <xdr:cxnSp macro="">
      <xdr:nvCxnSpPr>
        <xdr:cNvPr id="240" name="直線コネクタ 239"/>
        <xdr:cNvCxnSpPr/>
      </xdr:nvCxnSpPr>
      <xdr:spPr>
        <a:xfrm flipV="1">
          <a:off x="3797300" y="16361549"/>
          <a:ext cx="838200" cy="10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9561</xdr:rowOff>
    </xdr:from>
    <xdr:to>
      <xdr:col>5</xdr:col>
      <xdr:colOff>358775</xdr:colOff>
      <xdr:row>96</xdr:row>
      <xdr:rowOff>70010</xdr:rowOff>
    </xdr:to>
    <xdr:cxnSp macro="">
      <xdr:nvCxnSpPr>
        <xdr:cNvPr id="243" name="直線コネクタ 242"/>
        <xdr:cNvCxnSpPr/>
      </xdr:nvCxnSpPr>
      <xdr:spPr>
        <a:xfrm flipV="1">
          <a:off x="2908300" y="16468761"/>
          <a:ext cx="889000" cy="6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70010</xdr:rowOff>
    </xdr:from>
    <xdr:to>
      <xdr:col>4</xdr:col>
      <xdr:colOff>155575</xdr:colOff>
      <xdr:row>96</xdr:row>
      <xdr:rowOff>158821</xdr:rowOff>
    </xdr:to>
    <xdr:cxnSp macro="">
      <xdr:nvCxnSpPr>
        <xdr:cNvPr id="246" name="直線コネクタ 245"/>
        <xdr:cNvCxnSpPr/>
      </xdr:nvCxnSpPr>
      <xdr:spPr>
        <a:xfrm flipV="1">
          <a:off x="2019300" y="16529210"/>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158821</xdr:rowOff>
    </xdr:from>
    <xdr:to>
      <xdr:col>2</xdr:col>
      <xdr:colOff>638175</xdr:colOff>
      <xdr:row>97</xdr:row>
      <xdr:rowOff>15994</xdr:rowOff>
    </xdr:to>
    <xdr:cxnSp macro="">
      <xdr:nvCxnSpPr>
        <xdr:cNvPr id="249" name="直線コネクタ 248"/>
        <xdr:cNvCxnSpPr/>
      </xdr:nvCxnSpPr>
      <xdr:spPr>
        <a:xfrm flipV="1">
          <a:off x="1130300" y="16618021"/>
          <a:ext cx="889000" cy="2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22999</xdr:rowOff>
    </xdr:from>
    <xdr:to>
      <xdr:col>6</xdr:col>
      <xdr:colOff>561975</xdr:colOff>
      <xdr:row>95</xdr:row>
      <xdr:rowOff>124599</xdr:rowOff>
    </xdr:to>
    <xdr:sp macro="" textlink="">
      <xdr:nvSpPr>
        <xdr:cNvPr id="259" name="円/楕円 258"/>
        <xdr:cNvSpPr/>
      </xdr:nvSpPr>
      <xdr:spPr>
        <a:xfrm>
          <a:off x="4584700" y="1631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45876</xdr:rowOff>
    </xdr:from>
    <xdr:ext cx="599010" cy="259045"/>
    <xdr:sp macro="" textlink="">
      <xdr:nvSpPr>
        <xdr:cNvPr id="260" name="扶助費該当値テキスト"/>
        <xdr:cNvSpPr txBox="1"/>
      </xdr:nvSpPr>
      <xdr:spPr>
        <a:xfrm>
          <a:off x="4686300" y="1616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103,536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130211</xdr:rowOff>
    </xdr:from>
    <xdr:to>
      <xdr:col>5</xdr:col>
      <xdr:colOff>409575</xdr:colOff>
      <xdr:row>96</xdr:row>
      <xdr:rowOff>60361</xdr:rowOff>
    </xdr:to>
    <xdr:sp macro="" textlink="">
      <xdr:nvSpPr>
        <xdr:cNvPr id="261" name="円/楕円 260"/>
        <xdr:cNvSpPr/>
      </xdr:nvSpPr>
      <xdr:spPr>
        <a:xfrm>
          <a:off x="3746500" y="1641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76888</xdr:rowOff>
    </xdr:from>
    <xdr:ext cx="534377" cy="259045"/>
    <xdr:sp macro="" textlink="">
      <xdr:nvSpPr>
        <xdr:cNvPr id="262" name="テキスト ボックス 261"/>
        <xdr:cNvSpPr txBox="1"/>
      </xdr:nvSpPr>
      <xdr:spPr>
        <a:xfrm>
          <a:off x="3530111" y="1619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96,970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19210</xdr:rowOff>
    </xdr:from>
    <xdr:to>
      <xdr:col>4</xdr:col>
      <xdr:colOff>206375</xdr:colOff>
      <xdr:row>96</xdr:row>
      <xdr:rowOff>120810</xdr:rowOff>
    </xdr:to>
    <xdr:sp macro="" textlink="">
      <xdr:nvSpPr>
        <xdr:cNvPr id="263" name="円/楕円 262"/>
        <xdr:cNvSpPr/>
      </xdr:nvSpPr>
      <xdr:spPr>
        <a:xfrm>
          <a:off x="2857500" y="164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137337</xdr:rowOff>
    </xdr:from>
    <xdr:ext cx="534377" cy="259045"/>
    <xdr:sp macro="" textlink="">
      <xdr:nvSpPr>
        <xdr:cNvPr id="264" name="テキスト ボックス 263"/>
        <xdr:cNvSpPr txBox="1"/>
      </xdr:nvSpPr>
      <xdr:spPr>
        <a:xfrm>
          <a:off x="2641111" y="1625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108021</xdr:rowOff>
    </xdr:from>
    <xdr:to>
      <xdr:col>3</xdr:col>
      <xdr:colOff>3175</xdr:colOff>
      <xdr:row>97</xdr:row>
      <xdr:rowOff>38171</xdr:rowOff>
    </xdr:to>
    <xdr:sp macro="" textlink="">
      <xdr:nvSpPr>
        <xdr:cNvPr id="265" name="円/楕円 264"/>
        <xdr:cNvSpPr/>
      </xdr:nvSpPr>
      <xdr:spPr>
        <a:xfrm>
          <a:off x="1968500" y="165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54698</xdr:rowOff>
    </xdr:from>
    <xdr:ext cx="534377" cy="259045"/>
    <xdr:sp macro="" textlink="">
      <xdr:nvSpPr>
        <xdr:cNvPr id="266" name="テキスト ボックス 265"/>
        <xdr:cNvSpPr txBox="1"/>
      </xdr:nvSpPr>
      <xdr:spPr>
        <a:xfrm>
          <a:off x="1752111" y="163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87,829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136644</xdr:rowOff>
    </xdr:from>
    <xdr:to>
      <xdr:col>1</xdr:col>
      <xdr:colOff>485775</xdr:colOff>
      <xdr:row>97</xdr:row>
      <xdr:rowOff>66794</xdr:rowOff>
    </xdr:to>
    <xdr:sp macro="" textlink="">
      <xdr:nvSpPr>
        <xdr:cNvPr id="267" name="円/楕円 266"/>
        <xdr:cNvSpPr/>
      </xdr:nvSpPr>
      <xdr:spPr>
        <a:xfrm>
          <a:off x="1079500" y="1659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83321</xdr:rowOff>
    </xdr:from>
    <xdr:ext cx="534377" cy="259045"/>
    <xdr:sp macro="" textlink="">
      <xdr:nvSpPr>
        <xdr:cNvPr id="268" name="テキスト ボックス 267"/>
        <xdr:cNvSpPr txBox="1"/>
      </xdr:nvSpPr>
      <xdr:spPr>
        <a:xfrm>
          <a:off x="863111" y="1637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165697</xdr:rowOff>
    </xdr:from>
    <xdr:to>
      <xdr:col>15</xdr:col>
      <xdr:colOff>180975</xdr:colOff>
      <xdr:row>36</xdr:row>
      <xdr:rowOff>44831</xdr:rowOff>
    </xdr:to>
    <xdr:cxnSp macro="">
      <xdr:nvCxnSpPr>
        <xdr:cNvPr id="297" name="直線コネクタ 296"/>
        <xdr:cNvCxnSpPr/>
      </xdr:nvCxnSpPr>
      <xdr:spPr>
        <a:xfrm>
          <a:off x="9639300" y="6166447"/>
          <a:ext cx="838200" cy="5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165697</xdr:rowOff>
    </xdr:from>
    <xdr:to>
      <xdr:col>14</xdr:col>
      <xdr:colOff>28575</xdr:colOff>
      <xdr:row>36</xdr:row>
      <xdr:rowOff>91199</xdr:rowOff>
    </xdr:to>
    <xdr:cxnSp macro="">
      <xdr:nvCxnSpPr>
        <xdr:cNvPr id="300" name="直線コネクタ 299"/>
        <xdr:cNvCxnSpPr/>
      </xdr:nvCxnSpPr>
      <xdr:spPr>
        <a:xfrm flipV="1">
          <a:off x="8750300" y="6166447"/>
          <a:ext cx="889000" cy="9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90195</xdr:rowOff>
    </xdr:from>
    <xdr:to>
      <xdr:col>12</xdr:col>
      <xdr:colOff>511175</xdr:colOff>
      <xdr:row>36</xdr:row>
      <xdr:rowOff>91199</xdr:rowOff>
    </xdr:to>
    <xdr:cxnSp macro="">
      <xdr:nvCxnSpPr>
        <xdr:cNvPr id="303" name="直線コネクタ 302"/>
        <xdr:cNvCxnSpPr/>
      </xdr:nvCxnSpPr>
      <xdr:spPr>
        <a:xfrm>
          <a:off x="7861300" y="6262395"/>
          <a:ext cx="8890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83566</xdr:rowOff>
    </xdr:from>
    <xdr:to>
      <xdr:col>11</xdr:col>
      <xdr:colOff>307975</xdr:colOff>
      <xdr:row>36</xdr:row>
      <xdr:rowOff>90195</xdr:rowOff>
    </xdr:to>
    <xdr:cxnSp macro="">
      <xdr:nvCxnSpPr>
        <xdr:cNvPr id="306" name="直線コネクタ 305"/>
        <xdr:cNvCxnSpPr/>
      </xdr:nvCxnSpPr>
      <xdr:spPr>
        <a:xfrm>
          <a:off x="6972300" y="6255766"/>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165481</xdr:rowOff>
    </xdr:from>
    <xdr:to>
      <xdr:col>15</xdr:col>
      <xdr:colOff>231775</xdr:colOff>
      <xdr:row>36</xdr:row>
      <xdr:rowOff>95631</xdr:rowOff>
    </xdr:to>
    <xdr:sp macro="" textlink="">
      <xdr:nvSpPr>
        <xdr:cNvPr id="316" name="円/楕円 315"/>
        <xdr:cNvSpPr/>
      </xdr:nvSpPr>
      <xdr:spPr>
        <a:xfrm>
          <a:off x="104267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143908</xdr:rowOff>
    </xdr:from>
    <xdr:ext cx="534377" cy="259045"/>
    <xdr:sp macro="" textlink="">
      <xdr:nvSpPr>
        <xdr:cNvPr id="317" name="補助費等該当値テキスト"/>
        <xdr:cNvSpPr txBox="1"/>
      </xdr:nvSpPr>
      <xdr:spPr>
        <a:xfrm>
          <a:off x="10528300" y="614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40,470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114897</xdr:rowOff>
    </xdr:from>
    <xdr:to>
      <xdr:col>14</xdr:col>
      <xdr:colOff>79375</xdr:colOff>
      <xdr:row>36</xdr:row>
      <xdr:rowOff>45047</xdr:rowOff>
    </xdr:to>
    <xdr:sp macro="" textlink="">
      <xdr:nvSpPr>
        <xdr:cNvPr id="318" name="円/楕円 317"/>
        <xdr:cNvSpPr/>
      </xdr:nvSpPr>
      <xdr:spPr>
        <a:xfrm>
          <a:off x="9588500" y="611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36174</xdr:rowOff>
    </xdr:from>
    <xdr:ext cx="534377" cy="259045"/>
    <xdr:sp macro="" textlink="">
      <xdr:nvSpPr>
        <xdr:cNvPr id="319" name="テキスト ボックス 318"/>
        <xdr:cNvSpPr txBox="1"/>
      </xdr:nvSpPr>
      <xdr:spPr>
        <a:xfrm>
          <a:off x="9372111" y="620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40399</xdr:rowOff>
    </xdr:from>
    <xdr:to>
      <xdr:col>12</xdr:col>
      <xdr:colOff>561975</xdr:colOff>
      <xdr:row>36</xdr:row>
      <xdr:rowOff>141999</xdr:rowOff>
    </xdr:to>
    <xdr:sp macro="" textlink="">
      <xdr:nvSpPr>
        <xdr:cNvPr id="320" name="円/楕円 319"/>
        <xdr:cNvSpPr/>
      </xdr:nvSpPr>
      <xdr:spPr>
        <a:xfrm>
          <a:off x="8699500" y="62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133126</xdr:rowOff>
    </xdr:from>
    <xdr:ext cx="534377" cy="259045"/>
    <xdr:sp macro="" textlink="">
      <xdr:nvSpPr>
        <xdr:cNvPr id="321" name="テキスト ボックス 320"/>
        <xdr:cNvSpPr txBox="1"/>
      </xdr:nvSpPr>
      <xdr:spPr>
        <a:xfrm>
          <a:off x="8483111" y="630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39395</xdr:rowOff>
    </xdr:from>
    <xdr:to>
      <xdr:col>11</xdr:col>
      <xdr:colOff>358775</xdr:colOff>
      <xdr:row>36</xdr:row>
      <xdr:rowOff>140995</xdr:rowOff>
    </xdr:to>
    <xdr:sp macro="" textlink="">
      <xdr:nvSpPr>
        <xdr:cNvPr id="322" name="円/楕円 321"/>
        <xdr:cNvSpPr/>
      </xdr:nvSpPr>
      <xdr:spPr>
        <a:xfrm>
          <a:off x="7810500" y="62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132122</xdr:rowOff>
    </xdr:from>
    <xdr:ext cx="534377" cy="259045"/>
    <xdr:sp macro="" textlink="">
      <xdr:nvSpPr>
        <xdr:cNvPr id="323" name="テキスト ボックス 322"/>
        <xdr:cNvSpPr txBox="1"/>
      </xdr:nvSpPr>
      <xdr:spPr>
        <a:xfrm>
          <a:off x="7594111" y="630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32766</xdr:rowOff>
    </xdr:from>
    <xdr:to>
      <xdr:col>10</xdr:col>
      <xdr:colOff>155575</xdr:colOff>
      <xdr:row>36</xdr:row>
      <xdr:rowOff>134366</xdr:rowOff>
    </xdr:to>
    <xdr:sp macro="" textlink="">
      <xdr:nvSpPr>
        <xdr:cNvPr id="324" name="円/楕円 323"/>
        <xdr:cNvSpPr/>
      </xdr:nvSpPr>
      <xdr:spPr>
        <a:xfrm>
          <a:off x="6921500" y="620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125493</xdr:rowOff>
    </xdr:from>
    <xdr:ext cx="534377" cy="259045"/>
    <xdr:sp macro="" textlink="">
      <xdr:nvSpPr>
        <xdr:cNvPr id="325" name="テキスト ボックス 324"/>
        <xdr:cNvSpPr txBox="1"/>
      </xdr:nvSpPr>
      <xdr:spPr>
        <a:xfrm>
          <a:off x="6705111" y="62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52733</xdr:rowOff>
    </xdr:from>
    <xdr:to>
      <xdr:col>15</xdr:col>
      <xdr:colOff>180975</xdr:colOff>
      <xdr:row>56</xdr:row>
      <xdr:rowOff>70869</xdr:rowOff>
    </xdr:to>
    <xdr:cxnSp macro="">
      <xdr:nvCxnSpPr>
        <xdr:cNvPr id="354" name="直線コネクタ 353"/>
        <xdr:cNvCxnSpPr/>
      </xdr:nvCxnSpPr>
      <xdr:spPr>
        <a:xfrm>
          <a:off x="9639300" y="9482483"/>
          <a:ext cx="838200" cy="18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106766</xdr:rowOff>
    </xdr:from>
    <xdr:to>
      <xdr:col>14</xdr:col>
      <xdr:colOff>28575</xdr:colOff>
      <xdr:row>55</xdr:row>
      <xdr:rowOff>52733</xdr:rowOff>
    </xdr:to>
    <xdr:cxnSp macro="">
      <xdr:nvCxnSpPr>
        <xdr:cNvPr id="357" name="直線コネクタ 356"/>
        <xdr:cNvCxnSpPr/>
      </xdr:nvCxnSpPr>
      <xdr:spPr>
        <a:xfrm>
          <a:off x="8750300" y="9193616"/>
          <a:ext cx="889000" cy="28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106766</xdr:rowOff>
    </xdr:from>
    <xdr:to>
      <xdr:col>12</xdr:col>
      <xdr:colOff>511175</xdr:colOff>
      <xdr:row>54</xdr:row>
      <xdr:rowOff>73810</xdr:rowOff>
    </xdr:to>
    <xdr:cxnSp macro="">
      <xdr:nvCxnSpPr>
        <xdr:cNvPr id="360" name="直線コネクタ 359"/>
        <xdr:cNvCxnSpPr/>
      </xdr:nvCxnSpPr>
      <xdr:spPr>
        <a:xfrm flipV="1">
          <a:off x="7861300" y="9193616"/>
          <a:ext cx="889000" cy="13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73810</xdr:rowOff>
    </xdr:from>
    <xdr:to>
      <xdr:col>11</xdr:col>
      <xdr:colOff>307975</xdr:colOff>
      <xdr:row>56</xdr:row>
      <xdr:rowOff>86619</xdr:rowOff>
    </xdr:to>
    <xdr:cxnSp macro="">
      <xdr:nvCxnSpPr>
        <xdr:cNvPr id="363" name="直線コネクタ 362"/>
        <xdr:cNvCxnSpPr/>
      </xdr:nvCxnSpPr>
      <xdr:spPr>
        <a:xfrm flipV="1">
          <a:off x="6972300" y="9332110"/>
          <a:ext cx="889000" cy="35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20069</xdr:rowOff>
    </xdr:from>
    <xdr:to>
      <xdr:col>15</xdr:col>
      <xdr:colOff>231775</xdr:colOff>
      <xdr:row>56</xdr:row>
      <xdr:rowOff>121669</xdr:rowOff>
    </xdr:to>
    <xdr:sp macro="" textlink="">
      <xdr:nvSpPr>
        <xdr:cNvPr id="373" name="円/楕円 372"/>
        <xdr:cNvSpPr/>
      </xdr:nvSpPr>
      <xdr:spPr>
        <a:xfrm>
          <a:off x="10426700" y="962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169946</xdr:rowOff>
    </xdr:from>
    <xdr:ext cx="534377" cy="259045"/>
    <xdr:sp macro="" textlink="">
      <xdr:nvSpPr>
        <xdr:cNvPr id="374" name="普通建設事業費該当値テキスト"/>
        <xdr:cNvSpPr txBox="1"/>
      </xdr:nvSpPr>
      <xdr:spPr>
        <a:xfrm>
          <a:off x="10528300" y="959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64,033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1933</xdr:rowOff>
    </xdr:from>
    <xdr:to>
      <xdr:col>14</xdr:col>
      <xdr:colOff>79375</xdr:colOff>
      <xdr:row>55</xdr:row>
      <xdr:rowOff>103533</xdr:rowOff>
    </xdr:to>
    <xdr:sp macro="" textlink="">
      <xdr:nvSpPr>
        <xdr:cNvPr id="375" name="円/楕円 374"/>
        <xdr:cNvSpPr/>
      </xdr:nvSpPr>
      <xdr:spPr>
        <a:xfrm>
          <a:off x="9588500" y="94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94660</xdr:rowOff>
    </xdr:from>
    <xdr:ext cx="534377" cy="259045"/>
    <xdr:sp macro="" textlink="">
      <xdr:nvSpPr>
        <xdr:cNvPr id="376" name="テキスト ボックス 375"/>
        <xdr:cNvSpPr txBox="1"/>
      </xdr:nvSpPr>
      <xdr:spPr>
        <a:xfrm>
          <a:off x="9372111" y="952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88,913</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55966</xdr:rowOff>
    </xdr:from>
    <xdr:to>
      <xdr:col>12</xdr:col>
      <xdr:colOff>561975</xdr:colOff>
      <xdr:row>53</xdr:row>
      <xdr:rowOff>157566</xdr:rowOff>
    </xdr:to>
    <xdr:sp macro="" textlink="">
      <xdr:nvSpPr>
        <xdr:cNvPr id="377" name="円/楕円 376"/>
        <xdr:cNvSpPr/>
      </xdr:nvSpPr>
      <xdr:spPr>
        <a:xfrm>
          <a:off x="8699500" y="914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2643</xdr:rowOff>
    </xdr:from>
    <xdr:ext cx="599010" cy="259045"/>
    <xdr:sp macro="" textlink="">
      <xdr:nvSpPr>
        <xdr:cNvPr id="378" name="テキスト ボックス 377"/>
        <xdr:cNvSpPr txBox="1"/>
      </xdr:nvSpPr>
      <xdr:spPr>
        <a:xfrm>
          <a:off x="8450794" y="891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126,822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23010</xdr:rowOff>
    </xdr:from>
    <xdr:to>
      <xdr:col>11</xdr:col>
      <xdr:colOff>358775</xdr:colOff>
      <xdr:row>54</xdr:row>
      <xdr:rowOff>124610</xdr:rowOff>
    </xdr:to>
    <xdr:sp macro="" textlink="">
      <xdr:nvSpPr>
        <xdr:cNvPr id="379" name="円/楕円 378"/>
        <xdr:cNvSpPr/>
      </xdr:nvSpPr>
      <xdr:spPr>
        <a:xfrm>
          <a:off x="7810500" y="92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141137</xdr:rowOff>
    </xdr:from>
    <xdr:ext cx="599010" cy="259045"/>
    <xdr:sp macro="" textlink="">
      <xdr:nvSpPr>
        <xdr:cNvPr id="380" name="テキスト ボックス 379"/>
        <xdr:cNvSpPr txBox="1"/>
      </xdr:nvSpPr>
      <xdr:spPr>
        <a:xfrm>
          <a:off x="7561794" y="905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108,647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35819</xdr:rowOff>
    </xdr:from>
    <xdr:to>
      <xdr:col>10</xdr:col>
      <xdr:colOff>155575</xdr:colOff>
      <xdr:row>56</xdr:row>
      <xdr:rowOff>137419</xdr:rowOff>
    </xdr:to>
    <xdr:sp macro="" textlink="">
      <xdr:nvSpPr>
        <xdr:cNvPr id="381" name="円/楕円 380"/>
        <xdr:cNvSpPr/>
      </xdr:nvSpPr>
      <xdr:spPr>
        <a:xfrm>
          <a:off x="6921500" y="96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153946</xdr:rowOff>
    </xdr:from>
    <xdr:ext cx="534377" cy="259045"/>
    <xdr:sp macro="" textlink="">
      <xdr:nvSpPr>
        <xdr:cNvPr id="382" name="テキスト ボックス 381"/>
        <xdr:cNvSpPr txBox="1"/>
      </xdr:nvSpPr>
      <xdr:spPr>
        <a:xfrm>
          <a:off x="6705111" y="941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83503</xdr:rowOff>
    </xdr:from>
    <xdr:to>
      <xdr:col>15</xdr:col>
      <xdr:colOff>180975</xdr:colOff>
      <xdr:row>78</xdr:row>
      <xdr:rowOff>14046</xdr:rowOff>
    </xdr:to>
    <xdr:cxnSp macro="">
      <xdr:nvCxnSpPr>
        <xdr:cNvPr id="411" name="直線コネクタ 410"/>
        <xdr:cNvCxnSpPr/>
      </xdr:nvCxnSpPr>
      <xdr:spPr>
        <a:xfrm>
          <a:off x="9639300" y="12770803"/>
          <a:ext cx="838200" cy="61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87046</xdr:rowOff>
    </xdr:from>
    <xdr:to>
      <xdr:col>14</xdr:col>
      <xdr:colOff>28575</xdr:colOff>
      <xdr:row>74</xdr:row>
      <xdr:rowOff>83503</xdr:rowOff>
    </xdr:to>
    <xdr:cxnSp macro="">
      <xdr:nvCxnSpPr>
        <xdr:cNvPr id="414" name="直線コネクタ 413"/>
        <xdr:cNvCxnSpPr/>
      </xdr:nvCxnSpPr>
      <xdr:spPr>
        <a:xfrm>
          <a:off x="8750300" y="12088546"/>
          <a:ext cx="889000" cy="68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134696</xdr:rowOff>
    </xdr:from>
    <xdr:to>
      <xdr:col>15</xdr:col>
      <xdr:colOff>231775</xdr:colOff>
      <xdr:row>78</xdr:row>
      <xdr:rowOff>64846</xdr:rowOff>
    </xdr:to>
    <xdr:sp macro="" textlink="">
      <xdr:nvSpPr>
        <xdr:cNvPr id="424" name="円/楕円 423"/>
        <xdr:cNvSpPr/>
      </xdr:nvSpPr>
      <xdr:spPr>
        <a:xfrm>
          <a:off x="10426700" y="1333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113123</xdr:rowOff>
    </xdr:from>
    <xdr:ext cx="534377" cy="259045"/>
    <xdr:sp macro="" textlink="">
      <xdr:nvSpPr>
        <xdr:cNvPr id="425" name="普通建設事業費 （ うち新規整備　）該当値テキスト"/>
        <xdr:cNvSpPr txBox="1"/>
      </xdr:nvSpPr>
      <xdr:spPr>
        <a:xfrm>
          <a:off x="10528300" y="1331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10,596</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32703</xdr:rowOff>
    </xdr:from>
    <xdr:to>
      <xdr:col>14</xdr:col>
      <xdr:colOff>79375</xdr:colOff>
      <xdr:row>74</xdr:row>
      <xdr:rowOff>134303</xdr:rowOff>
    </xdr:to>
    <xdr:sp macro="" textlink="">
      <xdr:nvSpPr>
        <xdr:cNvPr id="426" name="円/楕円 425"/>
        <xdr:cNvSpPr/>
      </xdr:nvSpPr>
      <xdr:spPr>
        <a:xfrm>
          <a:off x="9588500" y="1272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125430</xdr:rowOff>
    </xdr:from>
    <xdr:ext cx="534377" cy="259045"/>
    <xdr:sp macro="" textlink="">
      <xdr:nvSpPr>
        <xdr:cNvPr id="427" name="テキスト ボックス 426"/>
        <xdr:cNvSpPr txBox="1"/>
      </xdr:nvSpPr>
      <xdr:spPr>
        <a:xfrm>
          <a:off x="9372111" y="128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42,950</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36246</xdr:rowOff>
    </xdr:from>
    <xdr:to>
      <xdr:col>12</xdr:col>
      <xdr:colOff>561975</xdr:colOff>
      <xdr:row>70</xdr:row>
      <xdr:rowOff>137846</xdr:rowOff>
    </xdr:to>
    <xdr:sp macro="" textlink="">
      <xdr:nvSpPr>
        <xdr:cNvPr id="428" name="円/楕円 427"/>
        <xdr:cNvSpPr/>
      </xdr:nvSpPr>
      <xdr:spPr>
        <a:xfrm>
          <a:off x="8699500" y="120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154373</xdr:rowOff>
    </xdr:from>
    <xdr:ext cx="534377" cy="259045"/>
    <xdr:sp macro="" textlink="">
      <xdr:nvSpPr>
        <xdr:cNvPr id="429" name="テキスト ボックス 428"/>
        <xdr:cNvSpPr txBox="1"/>
      </xdr:nvSpPr>
      <xdr:spPr>
        <a:xfrm>
          <a:off x="8483111" y="1181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167970</xdr:rowOff>
    </xdr:from>
    <xdr:to>
      <xdr:col>15</xdr:col>
      <xdr:colOff>180975</xdr:colOff>
      <xdr:row>96</xdr:row>
      <xdr:rowOff>39536</xdr:rowOff>
    </xdr:to>
    <xdr:cxnSp macro="">
      <xdr:nvCxnSpPr>
        <xdr:cNvPr id="458" name="直線コネクタ 457"/>
        <xdr:cNvCxnSpPr/>
      </xdr:nvCxnSpPr>
      <xdr:spPr>
        <a:xfrm flipV="1">
          <a:off x="9639300" y="16455720"/>
          <a:ext cx="838200" cy="4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19138</xdr:rowOff>
    </xdr:from>
    <xdr:to>
      <xdr:col>14</xdr:col>
      <xdr:colOff>28575</xdr:colOff>
      <xdr:row>96</xdr:row>
      <xdr:rowOff>39536</xdr:rowOff>
    </xdr:to>
    <xdr:cxnSp macro="">
      <xdr:nvCxnSpPr>
        <xdr:cNvPr id="461" name="直線コネクタ 460"/>
        <xdr:cNvCxnSpPr/>
      </xdr:nvCxnSpPr>
      <xdr:spPr>
        <a:xfrm>
          <a:off x="8750300" y="16478338"/>
          <a:ext cx="889000" cy="2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3" name="テキスト ボックス 462"/>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117170</xdr:rowOff>
    </xdr:from>
    <xdr:to>
      <xdr:col>15</xdr:col>
      <xdr:colOff>231775</xdr:colOff>
      <xdr:row>96</xdr:row>
      <xdr:rowOff>47320</xdr:rowOff>
    </xdr:to>
    <xdr:sp macro="" textlink="">
      <xdr:nvSpPr>
        <xdr:cNvPr id="471" name="円/楕円 470"/>
        <xdr:cNvSpPr/>
      </xdr:nvSpPr>
      <xdr:spPr>
        <a:xfrm>
          <a:off x="10426700" y="164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140047</xdr:rowOff>
    </xdr:from>
    <xdr:ext cx="534377" cy="259045"/>
    <xdr:sp macro="" textlink="">
      <xdr:nvSpPr>
        <xdr:cNvPr id="472" name="普通建設事業費 （ うち更新整備　）該当値テキスト"/>
        <xdr:cNvSpPr txBox="1"/>
      </xdr:nvSpPr>
      <xdr:spPr>
        <a:xfrm>
          <a:off x="10528300" y="1625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44,274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160186</xdr:rowOff>
    </xdr:from>
    <xdr:to>
      <xdr:col>14</xdr:col>
      <xdr:colOff>79375</xdr:colOff>
      <xdr:row>96</xdr:row>
      <xdr:rowOff>90336</xdr:rowOff>
    </xdr:to>
    <xdr:sp macro="" textlink="">
      <xdr:nvSpPr>
        <xdr:cNvPr id="473" name="円/楕円 472"/>
        <xdr:cNvSpPr/>
      </xdr:nvSpPr>
      <xdr:spPr>
        <a:xfrm>
          <a:off x="9588500" y="164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106863</xdr:rowOff>
    </xdr:from>
    <xdr:ext cx="534377" cy="259045"/>
    <xdr:sp macro="" textlink="">
      <xdr:nvSpPr>
        <xdr:cNvPr id="474" name="テキスト ボックス 473"/>
        <xdr:cNvSpPr txBox="1"/>
      </xdr:nvSpPr>
      <xdr:spPr>
        <a:xfrm>
          <a:off x="9372111" y="1622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139788</xdr:rowOff>
    </xdr:from>
    <xdr:to>
      <xdr:col>12</xdr:col>
      <xdr:colOff>561975</xdr:colOff>
      <xdr:row>96</xdr:row>
      <xdr:rowOff>69938</xdr:rowOff>
    </xdr:to>
    <xdr:sp macro="" textlink="">
      <xdr:nvSpPr>
        <xdr:cNvPr id="475" name="円/楕円 474"/>
        <xdr:cNvSpPr/>
      </xdr:nvSpPr>
      <xdr:spPr>
        <a:xfrm>
          <a:off x="8699500" y="1642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86465</xdr:rowOff>
    </xdr:from>
    <xdr:ext cx="534377" cy="259045"/>
    <xdr:sp macro="" textlink="">
      <xdr:nvSpPr>
        <xdr:cNvPr id="476" name="テキスト ボックス 475"/>
        <xdr:cNvSpPr txBox="1"/>
      </xdr:nvSpPr>
      <xdr:spPr>
        <a:xfrm>
          <a:off x="8483111" y="1620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93203</xdr:rowOff>
    </xdr:from>
    <xdr:to>
      <xdr:col>23</xdr:col>
      <xdr:colOff>517525</xdr:colOff>
      <xdr:row>38</xdr:row>
      <xdr:rowOff>4094</xdr:rowOff>
    </xdr:to>
    <xdr:cxnSp macro="">
      <xdr:nvCxnSpPr>
        <xdr:cNvPr id="503" name="直線コネクタ 502"/>
        <xdr:cNvCxnSpPr/>
      </xdr:nvCxnSpPr>
      <xdr:spPr>
        <a:xfrm>
          <a:off x="15481300" y="6436853"/>
          <a:ext cx="838200" cy="8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9628</xdr:rowOff>
    </xdr:from>
    <xdr:ext cx="469744" cy="259045"/>
    <xdr:sp macro="" textlink="">
      <xdr:nvSpPr>
        <xdr:cNvPr id="504" name="災害復旧事業費平均値テキスト"/>
        <xdr:cNvSpPr txBox="1"/>
      </xdr:nvSpPr>
      <xdr:spPr>
        <a:xfrm>
          <a:off x="16370300" y="652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78389</xdr:rowOff>
    </xdr:from>
    <xdr:to>
      <xdr:col>22</xdr:col>
      <xdr:colOff>365125</xdr:colOff>
      <xdr:row>37</xdr:row>
      <xdr:rowOff>93203</xdr:rowOff>
    </xdr:to>
    <xdr:cxnSp macro="">
      <xdr:nvCxnSpPr>
        <xdr:cNvPr id="506" name="直線コネクタ 505"/>
        <xdr:cNvCxnSpPr/>
      </xdr:nvCxnSpPr>
      <xdr:spPr>
        <a:xfrm>
          <a:off x="14592300" y="6250589"/>
          <a:ext cx="889000" cy="18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40901</xdr:rowOff>
    </xdr:from>
    <xdr:ext cx="469744" cy="259045"/>
    <xdr:sp macro="" textlink="">
      <xdr:nvSpPr>
        <xdr:cNvPr id="508" name="テキスト ボックス 507"/>
        <xdr:cNvSpPr txBox="1"/>
      </xdr:nvSpPr>
      <xdr:spPr>
        <a:xfrm>
          <a:off x="15246427" y="65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63553</xdr:rowOff>
    </xdr:from>
    <xdr:to>
      <xdr:col>21</xdr:col>
      <xdr:colOff>161925</xdr:colOff>
      <xdr:row>36</xdr:row>
      <xdr:rowOff>78389</xdr:rowOff>
    </xdr:to>
    <xdr:cxnSp macro="">
      <xdr:nvCxnSpPr>
        <xdr:cNvPr id="509" name="直線コネクタ 508"/>
        <xdr:cNvCxnSpPr/>
      </xdr:nvCxnSpPr>
      <xdr:spPr>
        <a:xfrm>
          <a:off x="13703300" y="6064303"/>
          <a:ext cx="889000" cy="18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92725</xdr:rowOff>
    </xdr:from>
    <xdr:ext cx="469744" cy="259045"/>
    <xdr:sp macro="" textlink="">
      <xdr:nvSpPr>
        <xdr:cNvPr id="511" name="テキスト ボックス 510"/>
        <xdr:cNvSpPr txBox="1"/>
      </xdr:nvSpPr>
      <xdr:spPr>
        <a:xfrm>
          <a:off x="14357427" y="66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42797</xdr:rowOff>
    </xdr:from>
    <xdr:to>
      <xdr:col>19</xdr:col>
      <xdr:colOff>644525</xdr:colOff>
      <xdr:row>35</xdr:row>
      <xdr:rowOff>63553</xdr:rowOff>
    </xdr:to>
    <xdr:cxnSp macro="">
      <xdr:nvCxnSpPr>
        <xdr:cNvPr id="512" name="直線コネクタ 511"/>
        <xdr:cNvCxnSpPr/>
      </xdr:nvCxnSpPr>
      <xdr:spPr>
        <a:xfrm>
          <a:off x="12814300" y="5529197"/>
          <a:ext cx="889000" cy="5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86118</xdr:rowOff>
    </xdr:from>
    <xdr:ext cx="469744" cy="259045"/>
    <xdr:sp macro="" textlink="">
      <xdr:nvSpPr>
        <xdr:cNvPr id="514" name="テキスト ボックス 513"/>
        <xdr:cNvSpPr txBox="1"/>
      </xdr:nvSpPr>
      <xdr:spPr>
        <a:xfrm>
          <a:off x="13468427" y="66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71579</xdr:rowOff>
    </xdr:from>
    <xdr:ext cx="469744" cy="259045"/>
    <xdr:sp macro="" textlink="">
      <xdr:nvSpPr>
        <xdr:cNvPr id="516" name="テキスト ボックス 515"/>
        <xdr:cNvSpPr txBox="1"/>
      </xdr:nvSpPr>
      <xdr:spPr>
        <a:xfrm>
          <a:off x="12579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124744</xdr:rowOff>
    </xdr:from>
    <xdr:to>
      <xdr:col>23</xdr:col>
      <xdr:colOff>568325</xdr:colOff>
      <xdr:row>38</xdr:row>
      <xdr:rowOff>54894</xdr:rowOff>
    </xdr:to>
    <xdr:sp macro="" textlink="">
      <xdr:nvSpPr>
        <xdr:cNvPr id="522" name="円/楕円 521"/>
        <xdr:cNvSpPr/>
      </xdr:nvSpPr>
      <xdr:spPr>
        <a:xfrm>
          <a:off x="16268700" y="646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147621</xdr:rowOff>
    </xdr:from>
    <xdr:ext cx="469744" cy="259045"/>
    <xdr:sp macro="" textlink="">
      <xdr:nvSpPr>
        <xdr:cNvPr id="523" name="災害復旧事業費該当値テキスト"/>
        <xdr:cNvSpPr txBox="1"/>
      </xdr:nvSpPr>
      <xdr:spPr>
        <a:xfrm>
          <a:off x="16370300" y="6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42403</xdr:rowOff>
    </xdr:from>
    <xdr:to>
      <xdr:col>22</xdr:col>
      <xdr:colOff>415925</xdr:colOff>
      <xdr:row>37</xdr:row>
      <xdr:rowOff>144003</xdr:rowOff>
    </xdr:to>
    <xdr:sp macro="" textlink="">
      <xdr:nvSpPr>
        <xdr:cNvPr id="524" name="円/楕円 523"/>
        <xdr:cNvSpPr/>
      </xdr:nvSpPr>
      <xdr:spPr>
        <a:xfrm>
          <a:off x="15430500" y="638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160530</xdr:rowOff>
    </xdr:from>
    <xdr:ext cx="469744" cy="259045"/>
    <xdr:sp macro="" textlink="">
      <xdr:nvSpPr>
        <xdr:cNvPr id="525" name="テキスト ボックス 524"/>
        <xdr:cNvSpPr txBox="1"/>
      </xdr:nvSpPr>
      <xdr:spPr>
        <a:xfrm>
          <a:off x="15246427" y="616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27589</xdr:rowOff>
    </xdr:from>
    <xdr:to>
      <xdr:col>21</xdr:col>
      <xdr:colOff>212725</xdr:colOff>
      <xdr:row>36</xdr:row>
      <xdr:rowOff>129189</xdr:rowOff>
    </xdr:to>
    <xdr:sp macro="" textlink="">
      <xdr:nvSpPr>
        <xdr:cNvPr id="526" name="円/楕円 525"/>
        <xdr:cNvSpPr/>
      </xdr:nvSpPr>
      <xdr:spPr>
        <a:xfrm>
          <a:off x="14541500" y="61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145716</xdr:rowOff>
    </xdr:from>
    <xdr:ext cx="534377" cy="259045"/>
    <xdr:sp macro="" textlink="">
      <xdr:nvSpPr>
        <xdr:cNvPr id="527" name="テキスト ボックス 526"/>
        <xdr:cNvSpPr txBox="1"/>
      </xdr:nvSpPr>
      <xdr:spPr>
        <a:xfrm>
          <a:off x="14325111" y="59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12753</xdr:rowOff>
    </xdr:from>
    <xdr:to>
      <xdr:col>20</xdr:col>
      <xdr:colOff>9525</xdr:colOff>
      <xdr:row>35</xdr:row>
      <xdr:rowOff>114353</xdr:rowOff>
    </xdr:to>
    <xdr:sp macro="" textlink="">
      <xdr:nvSpPr>
        <xdr:cNvPr id="528" name="円/楕円 527"/>
        <xdr:cNvSpPr/>
      </xdr:nvSpPr>
      <xdr:spPr>
        <a:xfrm>
          <a:off x="13652500" y="601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130880</xdr:rowOff>
    </xdr:from>
    <xdr:ext cx="534377" cy="259045"/>
    <xdr:sp macro="" textlink="">
      <xdr:nvSpPr>
        <xdr:cNvPr id="529" name="テキスト ボックス 528"/>
        <xdr:cNvSpPr txBox="1"/>
      </xdr:nvSpPr>
      <xdr:spPr>
        <a:xfrm>
          <a:off x="13436111" y="578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25,831</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163447</xdr:rowOff>
    </xdr:from>
    <xdr:to>
      <xdr:col>18</xdr:col>
      <xdr:colOff>492125</xdr:colOff>
      <xdr:row>32</xdr:row>
      <xdr:rowOff>93597</xdr:rowOff>
    </xdr:to>
    <xdr:sp macro="" textlink="">
      <xdr:nvSpPr>
        <xdr:cNvPr id="530" name="円/楕円 529"/>
        <xdr:cNvSpPr/>
      </xdr:nvSpPr>
      <xdr:spPr>
        <a:xfrm>
          <a:off x="12763500" y="54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110124</xdr:rowOff>
    </xdr:from>
    <xdr:ext cx="534377" cy="259045"/>
    <xdr:sp macro="" textlink="">
      <xdr:nvSpPr>
        <xdr:cNvPr id="531" name="テキスト ボックス 530"/>
        <xdr:cNvSpPr txBox="1"/>
      </xdr:nvSpPr>
      <xdr:spPr>
        <a:xfrm>
          <a:off x="12547111" y="525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156476</xdr:rowOff>
    </xdr:from>
    <xdr:to>
      <xdr:col>23</xdr:col>
      <xdr:colOff>517525</xdr:colOff>
      <xdr:row>73</xdr:row>
      <xdr:rowOff>159093</xdr:rowOff>
    </xdr:to>
    <xdr:cxnSp macro="">
      <xdr:nvCxnSpPr>
        <xdr:cNvPr id="609" name="直線コネクタ 608"/>
        <xdr:cNvCxnSpPr/>
      </xdr:nvCxnSpPr>
      <xdr:spPr>
        <a:xfrm flipV="1">
          <a:off x="15481300" y="12672326"/>
          <a:ext cx="8382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147917</xdr:rowOff>
    </xdr:from>
    <xdr:to>
      <xdr:col>22</xdr:col>
      <xdr:colOff>365125</xdr:colOff>
      <xdr:row>73</xdr:row>
      <xdr:rowOff>159093</xdr:rowOff>
    </xdr:to>
    <xdr:cxnSp macro="">
      <xdr:nvCxnSpPr>
        <xdr:cNvPr id="612" name="直線コネクタ 611"/>
        <xdr:cNvCxnSpPr/>
      </xdr:nvCxnSpPr>
      <xdr:spPr>
        <a:xfrm>
          <a:off x="14592300" y="12663767"/>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147917</xdr:rowOff>
    </xdr:from>
    <xdr:to>
      <xdr:col>21</xdr:col>
      <xdr:colOff>161925</xdr:colOff>
      <xdr:row>73</xdr:row>
      <xdr:rowOff>148031</xdr:rowOff>
    </xdr:to>
    <xdr:cxnSp macro="">
      <xdr:nvCxnSpPr>
        <xdr:cNvPr id="615" name="直線コネクタ 614"/>
        <xdr:cNvCxnSpPr/>
      </xdr:nvCxnSpPr>
      <xdr:spPr>
        <a:xfrm flipV="1">
          <a:off x="13703300" y="1266376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135775</xdr:rowOff>
    </xdr:from>
    <xdr:to>
      <xdr:col>19</xdr:col>
      <xdr:colOff>644525</xdr:colOff>
      <xdr:row>73</xdr:row>
      <xdr:rowOff>148031</xdr:rowOff>
    </xdr:to>
    <xdr:cxnSp macro="">
      <xdr:nvCxnSpPr>
        <xdr:cNvPr id="618" name="直線コネクタ 617"/>
        <xdr:cNvCxnSpPr/>
      </xdr:nvCxnSpPr>
      <xdr:spPr>
        <a:xfrm>
          <a:off x="12814300" y="12651625"/>
          <a:ext cx="8890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105676</xdr:rowOff>
    </xdr:from>
    <xdr:to>
      <xdr:col>23</xdr:col>
      <xdr:colOff>568325</xdr:colOff>
      <xdr:row>74</xdr:row>
      <xdr:rowOff>35826</xdr:rowOff>
    </xdr:to>
    <xdr:sp macro="" textlink="">
      <xdr:nvSpPr>
        <xdr:cNvPr id="628" name="円/楕円 627"/>
        <xdr:cNvSpPr/>
      </xdr:nvSpPr>
      <xdr:spPr>
        <a:xfrm>
          <a:off x="16268700" y="12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128553</xdr:rowOff>
    </xdr:from>
    <xdr:ext cx="534377" cy="259045"/>
    <xdr:sp macro="" textlink="">
      <xdr:nvSpPr>
        <xdr:cNvPr id="629" name="公債費該当値テキスト"/>
        <xdr:cNvSpPr txBox="1"/>
      </xdr:nvSpPr>
      <xdr:spPr>
        <a:xfrm>
          <a:off x="16370300" y="1247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72,179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108293</xdr:rowOff>
    </xdr:from>
    <xdr:to>
      <xdr:col>22</xdr:col>
      <xdr:colOff>415925</xdr:colOff>
      <xdr:row>74</xdr:row>
      <xdr:rowOff>38443</xdr:rowOff>
    </xdr:to>
    <xdr:sp macro="" textlink="">
      <xdr:nvSpPr>
        <xdr:cNvPr id="630" name="円/楕円 629"/>
        <xdr:cNvSpPr/>
      </xdr:nvSpPr>
      <xdr:spPr>
        <a:xfrm>
          <a:off x="15430500" y="126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54970</xdr:rowOff>
    </xdr:from>
    <xdr:ext cx="534377" cy="259045"/>
    <xdr:sp macro="" textlink="">
      <xdr:nvSpPr>
        <xdr:cNvPr id="631" name="テキスト ボックス 630"/>
        <xdr:cNvSpPr txBox="1"/>
      </xdr:nvSpPr>
      <xdr:spPr>
        <a:xfrm>
          <a:off x="15214111" y="1239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97117</xdr:rowOff>
    </xdr:from>
    <xdr:to>
      <xdr:col>21</xdr:col>
      <xdr:colOff>212725</xdr:colOff>
      <xdr:row>74</xdr:row>
      <xdr:rowOff>27267</xdr:rowOff>
    </xdr:to>
    <xdr:sp macro="" textlink="">
      <xdr:nvSpPr>
        <xdr:cNvPr id="632" name="円/楕円 631"/>
        <xdr:cNvSpPr/>
      </xdr:nvSpPr>
      <xdr:spPr>
        <a:xfrm>
          <a:off x="14541500" y="126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43794</xdr:rowOff>
    </xdr:from>
    <xdr:ext cx="534377" cy="259045"/>
    <xdr:sp macro="" textlink="">
      <xdr:nvSpPr>
        <xdr:cNvPr id="633" name="テキスト ボックス 632"/>
        <xdr:cNvSpPr txBox="1"/>
      </xdr:nvSpPr>
      <xdr:spPr>
        <a:xfrm>
          <a:off x="14325111" y="1238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72,853</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97231</xdr:rowOff>
    </xdr:from>
    <xdr:to>
      <xdr:col>20</xdr:col>
      <xdr:colOff>9525</xdr:colOff>
      <xdr:row>74</xdr:row>
      <xdr:rowOff>27381</xdr:rowOff>
    </xdr:to>
    <xdr:sp macro="" textlink="">
      <xdr:nvSpPr>
        <xdr:cNvPr id="634" name="円/楕円 633"/>
        <xdr:cNvSpPr/>
      </xdr:nvSpPr>
      <xdr:spPr>
        <a:xfrm>
          <a:off x="13652500" y="1261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43908</xdr:rowOff>
    </xdr:from>
    <xdr:ext cx="534377" cy="259045"/>
    <xdr:sp macro="" textlink="">
      <xdr:nvSpPr>
        <xdr:cNvPr id="635" name="テキスト ボックス 634"/>
        <xdr:cNvSpPr txBox="1"/>
      </xdr:nvSpPr>
      <xdr:spPr>
        <a:xfrm>
          <a:off x="13436111" y="1238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84975</xdr:rowOff>
    </xdr:from>
    <xdr:to>
      <xdr:col>18</xdr:col>
      <xdr:colOff>492125</xdr:colOff>
      <xdr:row>74</xdr:row>
      <xdr:rowOff>15125</xdr:rowOff>
    </xdr:to>
    <xdr:sp macro="" textlink="">
      <xdr:nvSpPr>
        <xdr:cNvPr id="636" name="円/楕円 635"/>
        <xdr:cNvSpPr/>
      </xdr:nvSpPr>
      <xdr:spPr>
        <a:xfrm>
          <a:off x="12763500" y="126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31652</xdr:rowOff>
    </xdr:from>
    <xdr:ext cx="534377" cy="259045"/>
    <xdr:sp macro="" textlink="">
      <xdr:nvSpPr>
        <xdr:cNvPr id="637" name="テキスト ボックス 636"/>
        <xdr:cNvSpPr txBox="1"/>
      </xdr:nvSpPr>
      <xdr:spPr>
        <a:xfrm>
          <a:off x="12547111" y="123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51829</xdr:rowOff>
    </xdr:from>
    <xdr:to>
      <xdr:col>23</xdr:col>
      <xdr:colOff>517525</xdr:colOff>
      <xdr:row>98</xdr:row>
      <xdr:rowOff>20650</xdr:rowOff>
    </xdr:to>
    <xdr:cxnSp macro="">
      <xdr:nvCxnSpPr>
        <xdr:cNvPr id="666" name="直線コネクタ 665"/>
        <xdr:cNvCxnSpPr/>
      </xdr:nvCxnSpPr>
      <xdr:spPr>
        <a:xfrm>
          <a:off x="15481300" y="16682479"/>
          <a:ext cx="838200" cy="14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7"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30277</xdr:rowOff>
    </xdr:from>
    <xdr:to>
      <xdr:col>22</xdr:col>
      <xdr:colOff>365125</xdr:colOff>
      <xdr:row>97</xdr:row>
      <xdr:rowOff>51829</xdr:rowOff>
    </xdr:to>
    <xdr:cxnSp macro="">
      <xdr:nvCxnSpPr>
        <xdr:cNvPr id="669" name="直線コネクタ 668"/>
        <xdr:cNvCxnSpPr/>
      </xdr:nvCxnSpPr>
      <xdr:spPr>
        <a:xfrm>
          <a:off x="14592300" y="16489477"/>
          <a:ext cx="889000" cy="19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71" name="テキスト ボックス 670"/>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21171</xdr:rowOff>
    </xdr:from>
    <xdr:to>
      <xdr:col>21</xdr:col>
      <xdr:colOff>161925</xdr:colOff>
      <xdr:row>96</xdr:row>
      <xdr:rowOff>30277</xdr:rowOff>
    </xdr:to>
    <xdr:cxnSp macro="">
      <xdr:nvCxnSpPr>
        <xdr:cNvPr id="672" name="直線コネクタ 671"/>
        <xdr:cNvCxnSpPr/>
      </xdr:nvCxnSpPr>
      <xdr:spPr>
        <a:xfrm>
          <a:off x="13703300" y="16480371"/>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4" name="テキスト ボックス 673"/>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21171</xdr:rowOff>
    </xdr:from>
    <xdr:to>
      <xdr:col>19</xdr:col>
      <xdr:colOff>644525</xdr:colOff>
      <xdr:row>98</xdr:row>
      <xdr:rowOff>51003</xdr:rowOff>
    </xdr:to>
    <xdr:cxnSp macro="">
      <xdr:nvCxnSpPr>
        <xdr:cNvPr id="675" name="直線コネクタ 674"/>
        <xdr:cNvCxnSpPr/>
      </xdr:nvCxnSpPr>
      <xdr:spPr>
        <a:xfrm flipV="1">
          <a:off x="12814300" y="16480371"/>
          <a:ext cx="889000" cy="37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7" name="テキスト ボックス 676"/>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141300</xdr:rowOff>
    </xdr:from>
    <xdr:to>
      <xdr:col>23</xdr:col>
      <xdr:colOff>568325</xdr:colOff>
      <xdr:row>98</xdr:row>
      <xdr:rowOff>71450</xdr:rowOff>
    </xdr:to>
    <xdr:sp macro="" textlink="">
      <xdr:nvSpPr>
        <xdr:cNvPr id="685" name="円/楕円 684"/>
        <xdr:cNvSpPr/>
      </xdr:nvSpPr>
      <xdr:spPr>
        <a:xfrm>
          <a:off x="16268700" y="167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164177</xdr:rowOff>
    </xdr:from>
    <xdr:ext cx="534377" cy="259045"/>
    <xdr:sp macro="" textlink="">
      <xdr:nvSpPr>
        <xdr:cNvPr id="686" name="積立金該当値テキスト"/>
        <xdr:cNvSpPr txBox="1"/>
      </xdr:nvSpPr>
      <xdr:spPr>
        <a:xfrm>
          <a:off x="16370300" y="166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15,374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1029</xdr:rowOff>
    </xdr:from>
    <xdr:to>
      <xdr:col>22</xdr:col>
      <xdr:colOff>415925</xdr:colOff>
      <xdr:row>97</xdr:row>
      <xdr:rowOff>102629</xdr:rowOff>
    </xdr:to>
    <xdr:sp macro="" textlink="">
      <xdr:nvSpPr>
        <xdr:cNvPr id="687" name="円/楕円 686"/>
        <xdr:cNvSpPr/>
      </xdr:nvSpPr>
      <xdr:spPr>
        <a:xfrm>
          <a:off x="15430500" y="1663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119156</xdr:rowOff>
    </xdr:from>
    <xdr:ext cx="534377" cy="259045"/>
    <xdr:sp macro="" textlink="">
      <xdr:nvSpPr>
        <xdr:cNvPr id="688" name="テキスト ボックス 687"/>
        <xdr:cNvSpPr txBox="1"/>
      </xdr:nvSpPr>
      <xdr:spPr>
        <a:xfrm>
          <a:off x="15214111" y="1640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150927</xdr:rowOff>
    </xdr:from>
    <xdr:to>
      <xdr:col>21</xdr:col>
      <xdr:colOff>212725</xdr:colOff>
      <xdr:row>96</xdr:row>
      <xdr:rowOff>81077</xdr:rowOff>
    </xdr:to>
    <xdr:sp macro="" textlink="">
      <xdr:nvSpPr>
        <xdr:cNvPr id="689" name="円/楕円 688"/>
        <xdr:cNvSpPr/>
      </xdr:nvSpPr>
      <xdr:spPr>
        <a:xfrm>
          <a:off x="14541500" y="164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97604</xdr:rowOff>
    </xdr:from>
    <xdr:ext cx="534377" cy="259045"/>
    <xdr:sp macro="" textlink="">
      <xdr:nvSpPr>
        <xdr:cNvPr id="690" name="テキスト ボックス 689"/>
        <xdr:cNvSpPr txBox="1"/>
      </xdr:nvSpPr>
      <xdr:spPr>
        <a:xfrm>
          <a:off x="14325111" y="1621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141821</xdr:rowOff>
    </xdr:from>
    <xdr:to>
      <xdr:col>20</xdr:col>
      <xdr:colOff>9525</xdr:colOff>
      <xdr:row>96</xdr:row>
      <xdr:rowOff>71971</xdr:rowOff>
    </xdr:to>
    <xdr:sp macro="" textlink="">
      <xdr:nvSpPr>
        <xdr:cNvPr id="691" name="円/楕円 690"/>
        <xdr:cNvSpPr/>
      </xdr:nvSpPr>
      <xdr:spPr>
        <a:xfrm>
          <a:off x="13652500" y="164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88498</xdr:rowOff>
    </xdr:from>
    <xdr:ext cx="534377" cy="259045"/>
    <xdr:sp macro="" textlink="">
      <xdr:nvSpPr>
        <xdr:cNvPr id="692" name="テキスト ボックス 691"/>
        <xdr:cNvSpPr txBox="1"/>
      </xdr:nvSpPr>
      <xdr:spPr>
        <a:xfrm>
          <a:off x="13436111" y="162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203</xdr:rowOff>
    </xdr:from>
    <xdr:to>
      <xdr:col>18</xdr:col>
      <xdr:colOff>492125</xdr:colOff>
      <xdr:row>98</xdr:row>
      <xdr:rowOff>101803</xdr:rowOff>
    </xdr:to>
    <xdr:sp macro="" textlink="">
      <xdr:nvSpPr>
        <xdr:cNvPr id="693" name="円/楕円 692"/>
        <xdr:cNvSpPr/>
      </xdr:nvSpPr>
      <xdr:spPr>
        <a:xfrm>
          <a:off x="12763500" y="1680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92930</xdr:rowOff>
    </xdr:from>
    <xdr:ext cx="534377" cy="259045"/>
    <xdr:sp macro="" textlink="">
      <xdr:nvSpPr>
        <xdr:cNvPr id="694" name="テキスト ボックス 693"/>
        <xdr:cNvSpPr txBox="1"/>
      </xdr:nvSpPr>
      <xdr:spPr>
        <a:xfrm>
          <a:off x="12547111"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3" name="直線コネクタ 72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6" name="直線コネクタ 72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9" name="直線コネクタ 72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2" name="直線コネクタ 73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4" name="円/楕円 74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5" name="テキスト ボックス 74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6" name="円/楕円 74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7" name="テキスト ボックス 74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8" name="円/楕円 74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9" name="テキスト ボックス 74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0" name="円/楕円 74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1" name="テキスト ボックス 75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2" name="直線コネクタ 76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3" name="テキスト ボックス 76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4" name="直線コネクタ 76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5" name="テキスト ボックス 76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6" name="直線コネクタ 76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7" name="テキスト ボックス 76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8" name="直線コネクタ 76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9" name="テキスト ボックス 76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0" name="直線コネクタ 76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1" name="テキスト ボックス 77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2" name="直線コネクタ 77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3" name="テキスト ボックス 77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44831</xdr:rowOff>
    </xdr:from>
    <xdr:to>
      <xdr:col>32</xdr:col>
      <xdr:colOff>186689</xdr:colOff>
      <xdr:row>59</xdr:row>
      <xdr:rowOff>98878</xdr:rowOff>
    </xdr:to>
    <xdr:cxnSp macro="">
      <xdr:nvCxnSpPr>
        <xdr:cNvPr id="777" name="直線コネクタ 776"/>
        <xdr:cNvCxnSpPr/>
      </xdr:nvCxnSpPr>
      <xdr:spPr>
        <a:xfrm flipV="1">
          <a:off x="22159595" y="8960231"/>
          <a:ext cx="1269" cy="125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9" name="直線コネクタ 77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162958</xdr:rowOff>
    </xdr:from>
    <xdr:ext cx="534377" cy="259045"/>
    <xdr:sp macro="" textlink="">
      <xdr:nvSpPr>
        <xdr:cNvPr id="780" name="貸付金最大値テキスト"/>
        <xdr:cNvSpPr txBox="1"/>
      </xdr:nvSpPr>
      <xdr:spPr>
        <a:xfrm>
          <a:off x="22212300" y="873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52</xdr:row>
      <xdr:rowOff>44831</xdr:rowOff>
    </xdr:from>
    <xdr:to>
      <xdr:col>32</xdr:col>
      <xdr:colOff>276225</xdr:colOff>
      <xdr:row>52</xdr:row>
      <xdr:rowOff>44831</xdr:rowOff>
    </xdr:to>
    <xdr:cxnSp macro="">
      <xdr:nvCxnSpPr>
        <xdr:cNvPr id="781" name="直線コネクタ 780"/>
        <xdr:cNvCxnSpPr/>
      </xdr:nvCxnSpPr>
      <xdr:spPr>
        <a:xfrm>
          <a:off x="22072600" y="896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155702</xdr:rowOff>
    </xdr:from>
    <xdr:to>
      <xdr:col>32</xdr:col>
      <xdr:colOff>187325</xdr:colOff>
      <xdr:row>54</xdr:row>
      <xdr:rowOff>95058</xdr:rowOff>
    </xdr:to>
    <xdr:cxnSp macro="">
      <xdr:nvCxnSpPr>
        <xdr:cNvPr id="782" name="直線コネクタ 781"/>
        <xdr:cNvCxnSpPr/>
      </xdr:nvCxnSpPr>
      <xdr:spPr>
        <a:xfrm>
          <a:off x="21323300" y="9242552"/>
          <a:ext cx="838200" cy="11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2372</xdr:rowOff>
    </xdr:from>
    <xdr:ext cx="469744" cy="259045"/>
    <xdr:sp macro="" textlink="">
      <xdr:nvSpPr>
        <xdr:cNvPr id="783" name="貸付金平均値テキスト"/>
        <xdr:cNvSpPr txBox="1"/>
      </xdr:nvSpPr>
      <xdr:spPr>
        <a:xfrm>
          <a:off x="22212300" y="9946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23945</xdr:rowOff>
    </xdr:from>
    <xdr:to>
      <xdr:col>32</xdr:col>
      <xdr:colOff>238125</xdr:colOff>
      <xdr:row>58</xdr:row>
      <xdr:rowOff>125545</xdr:rowOff>
    </xdr:to>
    <xdr:sp macro="" textlink="">
      <xdr:nvSpPr>
        <xdr:cNvPr id="784" name="フローチャート : 判断 783"/>
        <xdr:cNvSpPr/>
      </xdr:nvSpPr>
      <xdr:spPr>
        <a:xfrm>
          <a:off x="22110700" y="996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104136</xdr:rowOff>
    </xdr:from>
    <xdr:to>
      <xdr:col>31</xdr:col>
      <xdr:colOff>34925</xdr:colOff>
      <xdr:row>53</xdr:row>
      <xdr:rowOff>155702</xdr:rowOff>
    </xdr:to>
    <xdr:cxnSp macro="">
      <xdr:nvCxnSpPr>
        <xdr:cNvPr id="785" name="直線コネクタ 784"/>
        <xdr:cNvCxnSpPr/>
      </xdr:nvCxnSpPr>
      <xdr:spPr>
        <a:xfrm>
          <a:off x="20434300" y="9190986"/>
          <a:ext cx="889000" cy="5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6048</xdr:rowOff>
    </xdr:from>
    <xdr:to>
      <xdr:col>31</xdr:col>
      <xdr:colOff>85725</xdr:colOff>
      <xdr:row>58</xdr:row>
      <xdr:rowOff>107648</xdr:rowOff>
    </xdr:to>
    <xdr:sp macro="" textlink="">
      <xdr:nvSpPr>
        <xdr:cNvPr id="786" name="フローチャート : 判断 785"/>
        <xdr:cNvSpPr/>
      </xdr:nvSpPr>
      <xdr:spPr>
        <a:xfrm>
          <a:off x="21272500" y="995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98775</xdr:rowOff>
    </xdr:from>
    <xdr:ext cx="469744" cy="259045"/>
    <xdr:sp macro="" textlink="">
      <xdr:nvSpPr>
        <xdr:cNvPr id="787" name="テキスト ボックス 786"/>
        <xdr:cNvSpPr txBox="1"/>
      </xdr:nvSpPr>
      <xdr:spPr>
        <a:xfrm>
          <a:off x="21088427" y="1004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154722</xdr:rowOff>
    </xdr:from>
    <xdr:to>
      <xdr:col>29</xdr:col>
      <xdr:colOff>517525</xdr:colOff>
      <xdr:row>53</xdr:row>
      <xdr:rowOff>104136</xdr:rowOff>
    </xdr:to>
    <xdr:cxnSp macro="">
      <xdr:nvCxnSpPr>
        <xdr:cNvPr id="788" name="直線コネクタ 787"/>
        <xdr:cNvCxnSpPr/>
      </xdr:nvCxnSpPr>
      <xdr:spPr>
        <a:xfrm>
          <a:off x="19545300" y="8898672"/>
          <a:ext cx="889000" cy="29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89" name="フローチャート : 判断 788"/>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162719</xdr:rowOff>
    </xdr:from>
    <xdr:ext cx="469744" cy="259045"/>
    <xdr:sp macro="" textlink="">
      <xdr:nvSpPr>
        <xdr:cNvPr id="790" name="テキスト ボックス 789"/>
        <xdr:cNvSpPr txBox="1"/>
      </xdr:nvSpPr>
      <xdr:spPr>
        <a:xfrm>
          <a:off x="20199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157008</xdr:rowOff>
    </xdr:from>
    <xdr:to>
      <xdr:col>28</xdr:col>
      <xdr:colOff>314325</xdr:colOff>
      <xdr:row>51</xdr:row>
      <xdr:rowOff>154722</xdr:rowOff>
    </xdr:to>
    <xdr:cxnSp macro="">
      <xdr:nvCxnSpPr>
        <xdr:cNvPr id="791" name="直線コネクタ 790"/>
        <xdr:cNvCxnSpPr/>
      </xdr:nvCxnSpPr>
      <xdr:spPr>
        <a:xfrm>
          <a:off x="18656300" y="872950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2" name="フローチャート : 判断 791"/>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102107</xdr:rowOff>
    </xdr:from>
    <xdr:ext cx="469744" cy="259045"/>
    <xdr:sp macro="" textlink="">
      <xdr:nvSpPr>
        <xdr:cNvPr id="793" name="テキスト ボックス 792"/>
        <xdr:cNvSpPr txBox="1"/>
      </xdr:nvSpPr>
      <xdr:spPr>
        <a:xfrm>
          <a:off x="19310427" y="100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4" name="フローチャート : 判断 793"/>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106450</xdr:rowOff>
    </xdr:from>
    <xdr:ext cx="469744" cy="259045"/>
    <xdr:sp macro="" textlink="">
      <xdr:nvSpPr>
        <xdr:cNvPr id="795" name="テキスト ボックス 794"/>
        <xdr:cNvSpPr txBox="1"/>
      </xdr:nvSpPr>
      <xdr:spPr>
        <a:xfrm>
          <a:off x="18421427" y="100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44258</xdr:rowOff>
    </xdr:from>
    <xdr:to>
      <xdr:col>32</xdr:col>
      <xdr:colOff>238125</xdr:colOff>
      <xdr:row>54</xdr:row>
      <xdr:rowOff>145858</xdr:rowOff>
    </xdr:to>
    <xdr:sp macro="" textlink="">
      <xdr:nvSpPr>
        <xdr:cNvPr id="801" name="円/楕円 800"/>
        <xdr:cNvSpPr/>
      </xdr:nvSpPr>
      <xdr:spPr>
        <a:xfrm>
          <a:off x="22110700" y="9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67135</xdr:rowOff>
    </xdr:from>
    <xdr:ext cx="534377" cy="259045"/>
    <xdr:sp macro="" textlink="">
      <xdr:nvSpPr>
        <xdr:cNvPr id="802" name="貸付金該当値テキスト"/>
        <xdr:cNvSpPr txBox="1"/>
      </xdr:nvSpPr>
      <xdr:spPr>
        <a:xfrm>
          <a:off x="22212300" y="91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26,367</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104902</xdr:rowOff>
    </xdr:from>
    <xdr:to>
      <xdr:col>31</xdr:col>
      <xdr:colOff>85725</xdr:colOff>
      <xdr:row>54</xdr:row>
      <xdr:rowOff>35052</xdr:rowOff>
    </xdr:to>
    <xdr:sp macro="" textlink="">
      <xdr:nvSpPr>
        <xdr:cNvPr id="803" name="円/楕円 802"/>
        <xdr:cNvSpPr/>
      </xdr:nvSpPr>
      <xdr:spPr>
        <a:xfrm>
          <a:off x="21272500" y="91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51579</xdr:rowOff>
    </xdr:from>
    <xdr:ext cx="534377" cy="259045"/>
    <xdr:sp macro="" textlink="">
      <xdr:nvSpPr>
        <xdr:cNvPr id="804" name="テキスト ボックス 803"/>
        <xdr:cNvSpPr txBox="1"/>
      </xdr:nvSpPr>
      <xdr:spPr>
        <a:xfrm>
          <a:off x="21056111" y="896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29,760</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53336</xdr:rowOff>
    </xdr:from>
    <xdr:to>
      <xdr:col>29</xdr:col>
      <xdr:colOff>568325</xdr:colOff>
      <xdr:row>53</xdr:row>
      <xdr:rowOff>154936</xdr:rowOff>
    </xdr:to>
    <xdr:sp macro="" textlink="">
      <xdr:nvSpPr>
        <xdr:cNvPr id="805" name="円/楕円 804"/>
        <xdr:cNvSpPr/>
      </xdr:nvSpPr>
      <xdr:spPr>
        <a:xfrm>
          <a:off x="20383500" y="91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13</xdr:rowOff>
    </xdr:from>
    <xdr:ext cx="534377" cy="259045"/>
    <xdr:sp macro="" textlink="">
      <xdr:nvSpPr>
        <xdr:cNvPr id="806" name="テキスト ボックス 805"/>
        <xdr:cNvSpPr txBox="1"/>
      </xdr:nvSpPr>
      <xdr:spPr>
        <a:xfrm>
          <a:off x="20167111" y="89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31,339</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103922</xdr:rowOff>
    </xdr:from>
    <xdr:to>
      <xdr:col>28</xdr:col>
      <xdr:colOff>365125</xdr:colOff>
      <xdr:row>52</xdr:row>
      <xdr:rowOff>34072</xdr:rowOff>
    </xdr:to>
    <xdr:sp macro="" textlink="">
      <xdr:nvSpPr>
        <xdr:cNvPr id="807" name="円/楕円 806"/>
        <xdr:cNvSpPr/>
      </xdr:nvSpPr>
      <xdr:spPr>
        <a:xfrm>
          <a:off x="19494500" y="88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50599</xdr:rowOff>
    </xdr:from>
    <xdr:ext cx="534377" cy="259045"/>
    <xdr:sp macro="" textlink="">
      <xdr:nvSpPr>
        <xdr:cNvPr id="808" name="テキスト ボックス 807"/>
        <xdr:cNvSpPr txBox="1"/>
      </xdr:nvSpPr>
      <xdr:spPr>
        <a:xfrm>
          <a:off x="19278111" y="86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40,290</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106208</xdr:rowOff>
    </xdr:from>
    <xdr:to>
      <xdr:col>27</xdr:col>
      <xdr:colOff>161925</xdr:colOff>
      <xdr:row>51</xdr:row>
      <xdr:rowOff>36358</xdr:rowOff>
    </xdr:to>
    <xdr:sp macro="" textlink="">
      <xdr:nvSpPr>
        <xdr:cNvPr id="809" name="円/楕円 808"/>
        <xdr:cNvSpPr/>
      </xdr:nvSpPr>
      <xdr:spPr>
        <a:xfrm>
          <a:off x="18605500" y="86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52885</xdr:rowOff>
    </xdr:from>
    <xdr:ext cx="534377" cy="259045"/>
    <xdr:sp macro="" textlink="">
      <xdr:nvSpPr>
        <xdr:cNvPr id="810" name="テキスト ボックス 809"/>
        <xdr:cNvSpPr txBox="1"/>
      </xdr:nvSpPr>
      <xdr:spPr>
        <a:xfrm>
          <a:off x="18389111" y="84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3" name="テキスト ボックス 82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9" name="テキスト ボックス 82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5" name="直線コネクタ 834"/>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6"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7" name="直線コネクタ 836"/>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8"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9" name="直線コネクタ 838"/>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32906</xdr:rowOff>
    </xdr:from>
    <xdr:to>
      <xdr:col>32</xdr:col>
      <xdr:colOff>187325</xdr:colOff>
      <xdr:row>75</xdr:row>
      <xdr:rowOff>61538</xdr:rowOff>
    </xdr:to>
    <xdr:cxnSp macro="">
      <xdr:nvCxnSpPr>
        <xdr:cNvPr id="840" name="直線コネクタ 839"/>
        <xdr:cNvCxnSpPr/>
      </xdr:nvCxnSpPr>
      <xdr:spPr>
        <a:xfrm flipV="1">
          <a:off x="21323300" y="12891656"/>
          <a:ext cx="8382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41"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2" name="フローチャート : 判断 841"/>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61538</xdr:rowOff>
    </xdr:from>
    <xdr:to>
      <xdr:col>31</xdr:col>
      <xdr:colOff>34925</xdr:colOff>
      <xdr:row>75</xdr:row>
      <xdr:rowOff>131375</xdr:rowOff>
    </xdr:to>
    <xdr:cxnSp macro="">
      <xdr:nvCxnSpPr>
        <xdr:cNvPr id="843" name="直線コネクタ 842"/>
        <xdr:cNvCxnSpPr/>
      </xdr:nvCxnSpPr>
      <xdr:spPr>
        <a:xfrm flipV="1">
          <a:off x="20434300" y="12920288"/>
          <a:ext cx="8890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4" name="フローチャート : 判断 843"/>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5" name="テキスト ボックス 844"/>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131375</xdr:rowOff>
    </xdr:from>
    <xdr:to>
      <xdr:col>29</xdr:col>
      <xdr:colOff>517525</xdr:colOff>
      <xdr:row>76</xdr:row>
      <xdr:rowOff>10216</xdr:rowOff>
    </xdr:to>
    <xdr:cxnSp macro="">
      <xdr:nvCxnSpPr>
        <xdr:cNvPr id="846" name="直線コネクタ 845"/>
        <xdr:cNvCxnSpPr/>
      </xdr:nvCxnSpPr>
      <xdr:spPr>
        <a:xfrm flipV="1">
          <a:off x="19545300" y="1299012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7" name="フローチャート : 判断 846"/>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8" name="テキスト ボックス 847"/>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10216</xdr:rowOff>
    </xdr:from>
    <xdr:to>
      <xdr:col>28</xdr:col>
      <xdr:colOff>314325</xdr:colOff>
      <xdr:row>76</xdr:row>
      <xdr:rowOff>28448</xdr:rowOff>
    </xdr:to>
    <xdr:cxnSp macro="">
      <xdr:nvCxnSpPr>
        <xdr:cNvPr id="849" name="直線コネクタ 848"/>
        <xdr:cNvCxnSpPr/>
      </xdr:nvCxnSpPr>
      <xdr:spPr>
        <a:xfrm flipV="1">
          <a:off x="18656300" y="13040416"/>
          <a:ext cx="889000" cy="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0" name="フローチャート : 判断 849"/>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1" name="テキスト ボックス 850"/>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2" name="フローチャート : 判断 851"/>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3" name="テキスト ボックス 852"/>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153556</xdr:rowOff>
    </xdr:from>
    <xdr:to>
      <xdr:col>32</xdr:col>
      <xdr:colOff>238125</xdr:colOff>
      <xdr:row>75</xdr:row>
      <xdr:rowOff>83706</xdr:rowOff>
    </xdr:to>
    <xdr:sp macro="" textlink="">
      <xdr:nvSpPr>
        <xdr:cNvPr id="859" name="円/楕円 858"/>
        <xdr:cNvSpPr/>
      </xdr:nvSpPr>
      <xdr:spPr>
        <a:xfrm>
          <a:off x="22110700" y="128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4983</xdr:rowOff>
    </xdr:from>
    <xdr:ext cx="534377" cy="259045"/>
    <xdr:sp macro="" textlink="">
      <xdr:nvSpPr>
        <xdr:cNvPr id="860" name="繰出金該当値テキスト"/>
        <xdr:cNvSpPr txBox="1"/>
      </xdr:nvSpPr>
      <xdr:spPr>
        <a:xfrm>
          <a:off x="22212300" y="1269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56,606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10738</xdr:rowOff>
    </xdr:from>
    <xdr:to>
      <xdr:col>31</xdr:col>
      <xdr:colOff>85725</xdr:colOff>
      <xdr:row>75</xdr:row>
      <xdr:rowOff>112338</xdr:rowOff>
    </xdr:to>
    <xdr:sp macro="" textlink="">
      <xdr:nvSpPr>
        <xdr:cNvPr id="861" name="円/楕円 860"/>
        <xdr:cNvSpPr/>
      </xdr:nvSpPr>
      <xdr:spPr>
        <a:xfrm>
          <a:off x="21272500" y="128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128865</xdr:rowOff>
    </xdr:from>
    <xdr:ext cx="534377" cy="259045"/>
    <xdr:sp macro="" textlink="">
      <xdr:nvSpPr>
        <xdr:cNvPr id="862" name="テキスト ボックス 861"/>
        <xdr:cNvSpPr txBox="1"/>
      </xdr:nvSpPr>
      <xdr:spPr>
        <a:xfrm>
          <a:off x="21056111" y="126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80575</xdr:rowOff>
    </xdr:from>
    <xdr:to>
      <xdr:col>29</xdr:col>
      <xdr:colOff>568325</xdr:colOff>
      <xdr:row>76</xdr:row>
      <xdr:rowOff>10725</xdr:rowOff>
    </xdr:to>
    <xdr:sp macro="" textlink="">
      <xdr:nvSpPr>
        <xdr:cNvPr id="863" name="円/楕円 862"/>
        <xdr:cNvSpPr/>
      </xdr:nvSpPr>
      <xdr:spPr>
        <a:xfrm>
          <a:off x="20383500" y="129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27252</xdr:rowOff>
    </xdr:from>
    <xdr:ext cx="534377" cy="259045"/>
    <xdr:sp macro="" textlink="">
      <xdr:nvSpPr>
        <xdr:cNvPr id="864" name="テキスト ボックス 863"/>
        <xdr:cNvSpPr txBox="1"/>
      </xdr:nvSpPr>
      <xdr:spPr>
        <a:xfrm>
          <a:off x="20167111" y="1271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130867</xdr:rowOff>
    </xdr:from>
    <xdr:to>
      <xdr:col>28</xdr:col>
      <xdr:colOff>365125</xdr:colOff>
      <xdr:row>76</xdr:row>
      <xdr:rowOff>61016</xdr:rowOff>
    </xdr:to>
    <xdr:sp macro="" textlink="">
      <xdr:nvSpPr>
        <xdr:cNvPr id="865" name="円/楕円 864"/>
        <xdr:cNvSpPr/>
      </xdr:nvSpPr>
      <xdr:spPr>
        <a:xfrm>
          <a:off x="19494500" y="129896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77544</xdr:rowOff>
    </xdr:from>
    <xdr:ext cx="534377" cy="259045"/>
    <xdr:sp macro="" textlink="">
      <xdr:nvSpPr>
        <xdr:cNvPr id="866" name="テキスト ボックス 865"/>
        <xdr:cNvSpPr txBox="1"/>
      </xdr:nvSpPr>
      <xdr:spPr>
        <a:xfrm>
          <a:off x="19278111" y="127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149098</xdr:rowOff>
    </xdr:from>
    <xdr:to>
      <xdr:col>27</xdr:col>
      <xdr:colOff>161925</xdr:colOff>
      <xdr:row>76</xdr:row>
      <xdr:rowOff>79248</xdr:rowOff>
    </xdr:to>
    <xdr:sp macro="" textlink="">
      <xdr:nvSpPr>
        <xdr:cNvPr id="867" name="円/楕円 866"/>
        <xdr:cNvSpPr/>
      </xdr:nvSpPr>
      <xdr:spPr>
        <a:xfrm>
          <a:off x="18605500" y="130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95775</xdr:rowOff>
    </xdr:from>
    <xdr:ext cx="534377" cy="259045"/>
    <xdr:sp macro="" textlink="">
      <xdr:nvSpPr>
        <xdr:cNvPr id="868" name="テキスト ボックス 867"/>
        <xdr:cNvSpPr txBox="1"/>
      </xdr:nvSpPr>
      <xdr:spPr>
        <a:xfrm>
          <a:off x="18389111" y="127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a:rPr>
            <a:t>　</a:t>
          </a:r>
          <a:r>
            <a:rPr kumimoji="1" lang="ja-JP" altLang="en-US" sz="1100">
              <a:solidFill>
                <a:sysClr val="windowText" lastClr="000000"/>
              </a:solidFill>
              <a:latin typeface="ＭＳ Ｐゴシック"/>
            </a:rPr>
            <a:t>人件費は、住民一人当たり</a:t>
          </a:r>
          <a:r>
            <a:rPr kumimoji="1" lang="en-US" altLang="ja-JP" sz="1100">
              <a:solidFill>
                <a:sysClr val="windowText" lastClr="000000"/>
              </a:solidFill>
              <a:latin typeface="ＭＳ Ｐゴシック"/>
            </a:rPr>
            <a:t>94,813</a:t>
          </a:r>
          <a:r>
            <a:rPr kumimoji="1" lang="ja-JP" altLang="en-US" sz="1100">
              <a:solidFill>
                <a:sysClr val="windowText" lastClr="000000"/>
              </a:solidFill>
              <a:latin typeface="ＭＳ Ｐゴシック"/>
            </a:rPr>
            <a:t>円となっており、平成</a:t>
          </a:r>
          <a:r>
            <a:rPr kumimoji="1" lang="en-US" altLang="ja-JP" sz="1100">
              <a:solidFill>
                <a:sysClr val="windowText" lastClr="000000"/>
              </a:solidFill>
              <a:latin typeface="ＭＳ Ｐゴシック"/>
            </a:rPr>
            <a:t>23</a:t>
          </a:r>
          <a:r>
            <a:rPr kumimoji="1" lang="ja-JP" altLang="en-US" sz="1100">
              <a:solidFill>
                <a:sysClr val="windowText" lastClr="000000"/>
              </a:solidFill>
              <a:latin typeface="ＭＳ Ｐゴシック"/>
            </a:rPr>
            <a:t>年度から平成</a:t>
          </a:r>
          <a:r>
            <a:rPr kumimoji="1" lang="en-US" altLang="ja-JP" sz="1100">
              <a:solidFill>
                <a:sysClr val="windowText" lastClr="000000"/>
              </a:solidFill>
              <a:latin typeface="ＭＳ Ｐゴシック"/>
            </a:rPr>
            <a:t>25</a:t>
          </a:r>
          <a:r>
            <a:rPr kumimoji="1" lang="ja-JP" altLang="en-US" sz="1100">
              <a:solidFill>
                <a:sysClr val="windowText" lastClr="000000"/>
              </a:solidFill>
              <a:latin typeface="ＭＳ Ｐゴシック"/>
            </a:rPr>
            <a:t>年度までは</a:t>
          </a:r>
          <a:r>
            <a:rPr kumimoji="1" lang="en-US" altLang="ja-JP" sz="1100">
              <a:solidFill>
                <a:sysClr val="windowText" lastClr="000000"/>
              </a:solidFill>
              <a:latin typeface="ＭＳ Ｐゴシック"/>
            </a:rPr>
            <a:t>90,000</a:t>
          </a:r>
          <a:r>
            <a:rPr kumimoji="1" lang="ja-JP" altLang="en-US" sz="1100">
              <a:solidFill>
                <a:sysClr val="windowText" lastClr="000000"/>
              </a:solidFill>
              <a:latin typeface="ＭＳ Ｐゴシック"/>
            </a:rPr>
            <a:t>円前後で推移していたが、平成</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年度以降は平成</a:t>
          </a:r>
          <a:r>
            <a:rPr kumimoji="1" lang="en-US" altLang="ja-JP" sz="1100">
              <a:solidFill>
                <a:sysClr val="windowText" lastClr="000000"/>
              </a:solidFill>
              <a:latin typeface="ＭＳ Ｐゴシック"/>
            </a:rPr>
            <a:t>25</a:t>
          </a:r>
          <a:r>
            <a:rPr kumimoji="1" lang="ja-JP" altLang="en-US" sz="1100">
              <a:solidFill>
                <a:sysClr val="windowText" lastClr="000000"/>
              </a:solidFill>
              <a:latin typeface="ＭＳ Ｐゴシック"/>
            </a:rPr>
            <a:t>年度に実施した給与減額措置の終了や人勧に伴う期末手当等の増加に伴い増加となっている。類似団体平均と比較して高い水準にあるのは、和歌山県全域の約</a:t>
          </a:r>
          <a:r>
            <a:rPr kumimoji="1" lang="en-US" altLang="ja-JP" sz="1100">
              <a:solidFill>
                <a:sysClr val="windowText" lastClr="000000"/>
              </a:solidFill>
              <a:latin typeface="ＭＳ Ｐゴシック"/>
            </a:rPr>
            <a:t>22</a:t>
          </a:r>
          <a:r>
            <a:rPr kumimoji="1" lang="ja-JP" altLang="en-US" sz="1100">
              <a:solidFill>
                <a:sysClr val="windowText" lastClr="000000"/>
              </a:solidFill>
              <a:latin typeface="ＭＳ Ｐゴシック"/>
            </a:rPr>
            <a:t>％、県内１位の広大な面積を有しており、旧町村単位に４つの行政局を配置していることなどから、人口当たりの職員数が多いことが主な要因である。</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扶助費は、臨時福祉給付金の増加や子ども子育て支援新制度に係る施設型給付費負担金の増加などにより増加となっている。</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普通建設事業費は、消防庁舎建設事業や「紀の国わかやま国体」の会場となった三四六総合運動公園整備事業の完了に伴う皆減などにより減少している。</a:t>
          </a:r>
        </a:p>
        <a:p>
          <a:r>
            <a:rPr kumimoji="1" lang="ja-JP" altLang="en-US" sz="1100">
              <a:solidFill>
                <a:sysClr val="windowText" lastClr="000000"/>
              </a:solidFill>
              <a:latin typeface="ＭＳ Ｐゴシック"/>
            </a:rPr>
            <a:t>　災害復旧事業費は、平成</a:t>
          </a:r>
          <a:r>
            <a:rPr kumimoji="1" lang="en-US" altLang="ja-JP" sz="1100">
              <a:solidFill>
                <a:sysClr val="windowText" lastClr="000000"/>
              </a:solidFill>
              <a:latin typeface="ＭＳ Ｐゴシック"/>
            </a:rPr>
            <a:t>23</a:t>
          </a:r>
          <a:r>
            <a:rPr kumimoji="1" lang="ja-JP" altLang="en-US" sz="1100">
              <a:solidFill>
                <a:sysClr val="windowText" lastClr="000000"/>
              </a:solidFill>
              <a:latin typeface="ＭＳ Ｐゴシック"/>
            </a:rPr>
            <a:t>年に発生した台風</a:t>
          </a:r>
          <a:r>
            <a:rPr kumimoji="1" lang="en-US" altLang="ja-JP" sz="1100">
              <a:solidFill>
                <a:sysClr val="windowText" lastClr="000000"/>
              </a:solidFill>
              <a:latin typeface="ＭＳ Ｐゴシック"/>
            </a:rPr>
            <a:t>12</a:t>
          </a:r>
          <a:r>
            <a:rPr kumimoji="1" lang="ja-JP" altLang="en-US" sz="1100">
              <a:solidFill>
                <a:sysClr val="windowText" lastClr="000000"/>
              </a:solidFill>
              <a:latin typeface="ＭＳ Ｐゴシック"/>
            </a:rPr>
            <a:t>号災害に伴う復旧費が多額となっていたが、以降は減少傾向となっている。</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貸付金は、土地開発公社への貸付が主な要因であるが、公社の経営改善による貸付金の減少により、比率は改善傾向にある。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76,509
76,245
1,026.91
44,650,024
43,041,548
1,543,030
24,065,392
51,767,252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25857</xdr:rowOff>
    </xdr:from>
    <xdr:to>
      <xdr:col>6</xdr:col>
      <xdr:colOff>511175</xdr:colOff>
      <xdr:row>34</xdr:row>
      <xdr:rowOff>130556</xdr:rowOff>
    </xdr:to>
    <xdr:cxnSp macro="">
      <xdr:nvCxnSpPr>
        <xdr:cNvPr id="59" name="直線コネクタ 58"/>
        <xdr:cNvCxnSpPr/>
      </xdr:nvCxnSpPr>
      <xdr:spPr>
        <a:xfrm>
          <a:off x="3797300" y="5855157"/>
          <a:ext cx="8382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25857</xdr:rowOff>
    </xdr:from>
    <xdr:to>
      <xdr:col>5</xdr:col>
      <xdr:colOff>358775</xdr:colOff>
      <xdr:row>34</xdr:row>
      <xdr:rowOff>59690</xdr:rowOff>
    </xdr:to>
    <xdr:cxnSp macro="">
      <xdr:nvCxnSpPr>
        <xdr:cNvPr id="62" name="直線コネクタ 61"/>
        <xdr:cNvCxnSpPr/>
      </xdr:nvCxnSpPr>
      <xdr:spPr>
        <a:xfrm flipV="1">
          <a:off x="2908300" y="5855157"/>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59690</xdr:rowOff>
    </xdr:from>
    <xdr:to>
      <xdr:col>4</xdr:col>
      <xdr:colOff>155575</xdr:colOff>
      <xdr:row>34</xdr:row>
      <xdr:rowOff>115925</xdr:rowOff>
    </xdr:to>
    <xdr:cxnSp macro="">
      <xdr:nvCxnSpPr>
        <xdr:cNvPr id="65" name="直線コネクタ 64"/>
        <xdr:cNvCxnSpPr/>
      </xdr:nvCxnSpPr>
      <xdr:spPr>
        <a:xfrm flipV="1">
          <a:off x="2019300" y="5888990"/>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165760</xdr:rowOff>
    </xdr:from>
    <xdr:to>
      <xdr:col>2</xdr:col>
      <xdr:colOff>638175</xdr:colOff>
      <xdr:row>34</xdr:row>
      <xdr:rowOff>115925</xdr:rowOff>
    </xdr:to>
    <xdr:cxnSp macro="">
      <xdr:nvCxnSpPr>
        <xdr:cNvPr id="68" name="直線コネクタ 67"/>
        <xdr:cNvCxnSpPr/>
      </xdr:nvCxnSpPr>
      <xdr:spPr>
        <a:xfrm>
          <a:off x="1130300" y="5823610"/>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79756</xdr:rowOff>
    </xdr:from>
    <xdr:to>
      <xdr:col>6</xdr:col>
      <xdr:colOff>561975</xdr:colOff>
      <xdr:row>35</xdr:row>
      <xdr:rowOff>9906</xdr:rowOff>
    </xdr:to>
    <xdr:sp macro="" textlink="">
      <xdr:nvSpPr>
        <xdr:cNvPr id="78" name="円/楕円 77"/>
        <xdr:cNvSpPr/>
      </xdr:nvSpPr>
      <xdr:spPr>
        <a:xfrm>
          <a:off x="45847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102633</xdr:rowOff>
    </xdr:from>
    <xdr:ext cx="469744" cy="259045"/>
    <xdr:sp macro="" textlink="">
      <xdr:nvSpPr>
        <xdr:cNvPr id="79" name="議会費該当値テキスト"/>
        <xdr:cNvSpPr txBox="1"/>
      </xdr:nvSpPr>
      <xdr:spPr>
        <a:xfrm>
          <a:off x="4686300"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146507</xdr:rowOff>
    </xdr:from>
    <xdr:to>
      <xdr:col>5</xdr:col>
      <xdr:colOff>409575</xdr:colOff>
      <xdr:row>34</xdr:row>
      <xdr:rowOff>76657</xdr:rowOff>
    </xdr:to>
    <xdr:sp macro="" textlink="">
      <xdr:nvSpPr>
        <xdr:cNvPr id="80" name="円/楕円 79"/>
        <xdr:cNvSpPr/>
      </xdr:nvSpPr>
      <xdr:spPr>
        <a:xfrm>
          <a:off x="3746500" y="58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67784</xdr:rowOff>
    </xdr:from>
    <xdr:ext cx="469744" cy="259045"/>
    <xdr:sp macro="" textlink="">
      <xdr:nvSpPr>
        <xdr:cNvPr id="81" name="テキスト ボックス 80"/>
        <xdr:cNvSpPr txBox="1"/>
      </xdr:nvSpPr>
      <xdr:spPr>
        <a:xfrm>
          <a:off x="3562427" y="589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8890</xdr:rowOff>
    </xdr:from>
    <xdr:to>
      <xdr:col>4</xdr:col>
      <xdr:colOff>206375</xdr:colOff>
      <xdr:row>34</xdr:row>
      <xdr:rowOff>110490</xdr:rowOff>
    </xdr:to>
    <xdr:sp macro="" textlink="">
      <xdr:nvSpPr>
        <xdr:cNvPr id="82" name="円/楕円 81"/>
        <xdr:cNvSpPr/>
      </xdr:nvSpPr>
      <xdr:spPr>
        <a:xfrm>
          <a:off x="2857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127017</xdr:rowOff>
    </xdr:from>
    <xdr:ext cx="469744" cy="259045"/>
    <xdr:sp macro="" textlink="">
      <xdr:nvSpPr>
        <xdr:cNvPr id="83" name="テキスト ボックス 82"/>
        <xdr:cNvSpPr txBox="1"/>
      </xdr:nvSpPr>
      <xdr:spPr>
        <a:xfrm>
          <a:off x="2673427" y="561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65125</xdr:rowOff>
    </xdr:from>
    <xdr:to>
      <xdr:col>3</xdr:col>
      <xdr:colOff>3175</xdr:colOff>
      <xdr:row>34</xdr:row>
      <xdr:rowOff>166725</xdr:rowOff>
    </xdr:to>
    <xdr:sp macro="" textlink="">
      <xdr:nvSpPr>
        <xdr:cNvPr id="84" name="円/楕円 83"/>
        <xdr:cNvSpPr/>
      </xdr:nvSpPr>
      <xdr:spPr>
        <a:xfrm>
          <a:off x="1968500" y="58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157852</xdr:rowOff>
    </xdr:from>
    <xdr:ext cx="469744" cy="259045"/>
    <xdr:sp macro="" textlink="">
      <xdr:nvSpPr>
        <xdr:cNvPr id="85" name="テキスト ボックス 84"/>
        <xdr:cNvSpPr txBox="1"/>
      </xdr:nvSpPr>
      <xdr:spPr>
        <a:xfrm>
          <a:off x="1784427" y="59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114960</xdr:rowOff>
    </xdr:from>
    <xdr:to>
      <xdr:col>1</xdr:col>
      <xdr:colOff>485775</xdr:colOff>
      <xdr:row>34</xdr:row>
      <xdr:rowOff>45110</xdr:rowOff>
    </xdr:to>
    <xdr:sp macro="" textlink="">
      <xdr:nvSpPr>
        <xdr:cNvPr id="86" name="円/楕円 85"/>
        <xdr:cNvSpPr/>
      </xdr:nvSpPr>
      <xdr:spPr>
        <a:xfrm>
          <a:off x="1079500" y="57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61637</xdr:rowOff>
    </xdr:from>
    <xdr:ext cx="469744" cy="259045"/>
    <xdr:sp macro="" textlink="">
      <xdr:nvSpPr>
        <xdr:cNvPr id="87" name="テキスト ボックス 86"/>
        <xdr:cNvSpPr txBox="1"/>
      </xdr:nvSpPr>
      <xdr:spPr>
        <a:xfrm>
          <a:off x="895427" y="554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71905</xdr:rowOff>
    </xdr:from>
    <xdr:to>
      <xdr:col>6</xdr:col>
      <xdr:colOff>511175</xdr:colOff>
      <xdr:row>56</xdr:row>
      <xdr:rowOff>76820</xdr:rowOff>
    </xdr:to>
    <xdr:cxnSp macro="">
      <xdr:nvCxnSpPr>
        <xdr:cNvPr id="116" name="直線コネクタ 115"/>
        <xdr:cNvCxnSpPr/>
      </xdr:nvCxnSpPr>
      <xdr:spPr>
        <a:xfrm flipV="1">
          <a:off x="3797300" y="9673105"/>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86650</xdr:rowOff>
    </xdr:from>
    <xdr:to>
      <xdr:col>5</xdr:col>
      <xdr:colOff>358775</xdr:colOff>
      <xdr:row>56</xdr:row>
      <xdr:rowOff>76820</xdr:rowOff>
    </xdr:to>
    <xdr:cxnSp macro="">
      <xdr:nvCxnSpPr>
        <xdr:cNvPr id="119" name="直線コネクタ 118"/>
        <xdr:cNvCxnSpPr/>
      </xdr:nvCxnSpPr>
      <xdr:spPr>
        <a:xfrm>
          <a:off x="2908300" y="9516400"/>
          <a:ext cx="889000" cy="1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86650</xdr:rowOff>
    </xdr:from>
    <xdr:to>
      <xdr:col>4</xdr:col>
      <xdr:colOff>155575</xdr:colOff>
      <xdr:row>56</xdr:row>
      <xdr:rowOff>16553</xdr:rowOff>
    </xdr:to>
    <xdr:cxnSp macro="">
      <xdr:nvCxnSpPr>
        <xdr:cNvPr id="122" name="直線コネクタ 121"/>
        <xdr:cNvCxnSpPr/>
      </xdr:nvCxnSpPr>
      <xdr:spPr>
        <a:xfrm flipV="1">
          <a:off x="2019300" y="9516400"/>
          <a:ext cx="889000" cy="10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16553</xdr:rowOff>
    </xdr:from>
    <xdr:to>
      <xdr:col>2</xdr:col>
      <xdr:colOff>638175</xdr:colOff>
      <xdr:row>56</xdr:row>
      <xdr:rowOff>140584</xdr:rowOff>
    </xdr:to>
    <xdr:cxnSp macro="">
      <xdr:nvCxnSpPr>
        <xdr:cNvPr id="125" name="直線コネクタ 124"/>
        <xdr:cNvCxnSpPr/>
      </xdr:nvCxnSpPr>
      <xdr:spPr>
        <a:xfrm flipV="1">
          <a:off x="1130300" y="9617753"/>
          <a:ext cx="889000" cy="12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21105</xdr:rowOff>
    </xdr:from>
    <xdr:to>
      <xdr:col>6</xdr:col>
      <xdr:colOff>561975</xdr:colOff>
      <xdr:row>56</xdr:row>
      <xdr:rowOff>122705</xdr:rowOff>
    </xdr:to>
    <xdr:sp macro="" textlink="">
      <xdr:nvSpPr>
        <xdr:cNvPr id="135" name="円/楕円 134"/>
        <xdr:cNvSpPr/>
      </xdr:nvSpPr>
      <xdr:spPr>
        <a:xfrm>
          <a:off x="4584700" y="96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170982</xdr:rowOff>
    </xdr:from>
    <xdr:ext cx="534377" cy="259045"/>
    <xdr:sp macro="" textlink="">
      <xdr:nvSpPr>
        <xdr:cNvPr id="136" name="総務費該当値テキスト"/>
        <xdr:cNvSpPr txBox="1"/>
      </xdr:nvSpPr>
      <xdr:spPr>
        <a:xfrm>
          <a:off x="4686300" y="96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63,897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26020</xdr:rowOff>
    </xdr:from>
    <xdr:to>
      <xdr:col>5</xdr:col>
      <xdr:colOff>409575</xdr:colOff>
      <xdr:row>56</xdr:row>
      <xdr:rowOff>127620</xdr:rowOff>
    </xdr:to>
    <xdr:sp macro="" textlink="">
      <xdr:nvSpPr>
        <xdr:cNvPr id="137" name="円/楕円 136"/>
        <xdr:cNvSpPr/>
      </xdr:nvSpPr>
      <xdr:spPr>
        <a:xfrm>
          <a:off x="3746500" y="962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118747</xdr:rowOff>
    </xdr:from>
    <xdr:ext cx="534377" cy="259045"/>
    <xdr:sp macro="" textlink="">
      <xdr:nvSpPr>
        <xdr:cNvPr id="138" name="テキスト ボックス 137"/>
        <xdr:cNvSpPr txBox="1"/>
      </xdr:nvSpPr>
      <xdr:spPr>
        <a:xfrm>
          <a:off x="3530111" y="97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35850</xdr:rowOff>
    </xdr:from>
    <xdr:to>
      <xdr:col>4</xdr:col>
      <xdr:colOff>206375</xdr:colOff>
      <xdr:row>55</xdr:row>
      <xdr:rowOff>137450</xdr:rowOff>
    </xdr:to>
    <xdr:sp macro="" textlink="">
      <xdr:nvSpPr>
        <xdr:cNvPr id="139" name="円/楕円 138"/>
        <xdr:cNvSpPr/>
      </xdr:nvSpPr>
      <xdr:spPr>
        <a:xfrm>
          <a:off x="2857500" y="94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153977</xdr:rowOff>
    </xdr:from>
    <xdr:ext cx="534377" cy="259045"/>
    <xdr:sp macro="" textlink="">
      <xdr:nvSpPr>
        <xdr:cNvPr id="140" name="テキスト ボックス 139"/>
        <xdr:cNvSpPr txBox="1"/>
      </xdr:nvSpPr>
      <xdr:spPr>
        <a:xfrm>
          <a:off x="2641111" y="924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84,462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137203</xdr:rowOff>
    </xdr:from>
    <xdr:to>
      <xdr:col>3</xdr:col>
      <xdr:colOff>3175</xdr:colOff>
      <xdr:row>56</xdr:row>
      <xdr:rowOff>67353</xdr:rowOff>
    </xdr:to>
    <xdr:sp macro="" textlink="">
      <xdr:nvSpPr>
        <xdr:cNvPr id="141" name="円/楕円 140"/>
        <xdr:cNvSpPr/>
      </xdr:nvSpPr>
      <xdr:spPr>
        <a:xfrm>
          <a:off x="1968500" y="95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83880</xdr:rowOff>
    </xdr:from>
    <xdr:ext cx="534377" cy="259045"/>
    <xdr:sp macro="" textlink="">
      <xdr:nvSpPr>
        <xdr:cNvPr id="142" name="テキスト ボックス 141"/>
        <xdr:cNvSpPr txBox="1"/>
      </xdr:nvSpPr>
      <xdr:spPr>
        <a:xfrm>
          <a:off x="1752111" y="934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71,161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89784</xdr:rowOff>
    </xdr:from>
    <xdr:to>
      <xdr:col>1</xdr:col>
      <xdr:colOff>485775</xdr:colOff>
      <xdr:row>57</xdr:row>
      <xdr:rowOff>19934</xdr:rowOff>
    </xdr:to>
    <xdr:sp macro="" textlink="">
      <xdr:nvSpPr>
        <xdr:cNvPr id="143" name="円/楕円 142"/>
        <xdr:cNvSpPr/>
      </xdr:nvSpPr>
      <xdr:spPr>
        <a:xfrm>
          <a:off x="1079500" y="96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11061</xdr:rowOff>
    </xdr:from>
    <xdr:ext cx="534377" cy="259045"/>
    <xdr:sp macro="" textlink="">
      <xdr:nvSpPr>
        <xdr:cNvPr id="144" name="テキスト ボックス 143"/>
        <xdr:cNvSpPr txBox="1"/>
      </xdr:nvSpPr>
      <xdr:spPr>
        <a:xfrm>
          <a:off x="863111" y="97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151397</xdr:rowOff>
    </xdr:from>
    <xdr:to>
      <xdr:col>6</xdr:col>
      <xdr:colOff>511175</xdr:colOff>
      <xdr:row>75</xdr:row>
      <xdr:rowOff>124054</xdr:rowOff>
    </xdr:to>
    <xdr:cxnSp macro="">
      <xdr:nvCxnSpPr>
        <xdr:cNvPr id="174" name="直線コネクタ 173"/>
        <xdr:cNvCxnSpPr/>
      </xdr:nvCxnSpPr>
      <xdr:spPr>
        <a:xfrm flipV="1">
          <a:off x="3797300" y="12838697"/>
          <a:ext cx="838200" cy="14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124054</xdr:rowOff>
    </xdr:from>
    <xdr:to>
      <xdr:col>5</xdr:col>
      <xdr:colOff>358775</xdr:colOff>
      <xdr:row>76</xdr:row>
      <xdr:rowOff>1854</xdr:rowOff>
    </xdr:to>
    <xdr:cxnSp macro="">
      <xdr:nvCxnSpPr>
        <xdr:cNvPr id="177" name="直線コネクタ 176"/>
        <xdr:cNvCxnSpPr/>
      </xdr:nvCxnSpPr>
      <xdr:spPr>
        <a:xfrm flipV="1">
          <a:off x="2908300" y="12982804"/>
          <a:ext cx="889000" cy="4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1854</xdr:rowOff>
    </xdr:from>
    <xdr:to>
      <xdr:col>4</xdr:col>
      <xdr:colOff>155575</xdr:colOff>
      <xdr:row>76</xdr:row>
      <xdr:rowOff>103163</xdr:rowOff>
    </xdr:to>
    <xdr:cxnSp macro="">
      <xdr:nvCxnSpPr>
        <xdr:cNvPr id="180" name="直線コネクタ 179"/>
        <xdr:cNvCxnSpPr/>
      </xdr:nvCxnSpPr>
      <xdr:spPr>
        <a:xfrm flipV="1">
          <a:off x="2019300" y="13032054"/>
          <a:ext cx="889000" cy="10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103163</xdr:rowOff>
    </xdr:from>
    <xdr:to>
      <xdr:col>2</xdr:col>
      <xdr:colOff>638175</xdr:colOff>
      <xdr:row>77</xdr:row>
      <xdr:rowOff>3835</xdr:rowOff>
    </xdr:to>
    <xdr:cxnSp macro="">
      <xdr:nvCxnSpPr>
        <xdr:cNvPr id="183" name="直線コネクタ 182"/>
        <xdr:cNvCxnSpPr/>
      </xdr:nvCxnSpPr>
      <xdr:spPr>
        <a:xfrm flipV="1">
          <a:off x="1130300" y="13133363"/>
          <a:ext cx="889000" cy="7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100597</xdr:rowOff>
    </xdr:from>
    <xdr:to>
      <xdr:col>6</xdr:col>
      <xdr:colOff>561975</xdr:colOff>
      <xdr:row>75</xdr:row>
      <xdr:rowOff>30747</xdr:rowOff>
    </xdr:to>
    <xdr:sp macro="" textlink="">
      <xdr:nvSpPr>
        <xdr:cNvPr id="193" name="円/楕円 192"/>
        <xdr:cNvSpPr/>
      </xdr:nvSpPr>
      <xdr:spPr>
        <a:xfrm>
          <a:off x="4584700" y="1278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123474</xdr:rowOff>
    </xdr:from>
    <xdr:ext cx="599010" cy="259045"/>
    <xdr:sp macro="" textlink="">
      <xdr:nvSpPr>
        <xdr:cNvPr id="194" name="民生費該当値テキスト"/>
        <xdr:cNvSpPr txBox="1"/>
      </xdr:nvSpPr>
      <xdr:spPr>
        <a:xfrm>
          <a:off x="4686300" y="1263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179,079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73254</xdr:rowOff>
    </xdr:from>
    <xdr:to>
      <xdr:col>5</xdr:col>
      <xdr:colOff>409575</xdr:colOff>
      <xdr:row>76</xdr:row>
      <xdr:rowOff>3404</xdr:rowOff>
    </xdr:to>
    <xdr:sp macro="" textlink="">
      <xdr:nvSpPr>
        <xdr:cNvPr id="195" name="円/楕円 194"/>
        <xdr:cNvSpPr/>
      </xdr:nvSpPr>
      <xdr:spPr>
        <a:xfrm>
          <a:off x="3746500" y="129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165980</xdr:rowOff>
    </xdr:from>
    <xdr:ext cx="599010" cy="259045"/>
    <xdr:sp macro="" textlink="">
      <xdr:nvSpPr>
        <xdr:cNvPr id="196" name="テキスト ボックス 195"/>
        <xdr:cNvSpPr txBox="1"/>
      </xdr:nvSpPr>
      <xdr:spPr>
        <a:xfrm>
          <a:off x="3497794" y="1302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167,732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122504</xdr:rowOff>
    </xdr:from>
    <xdr:to>
      <xdr:col>4</xdr:col>
      <xdr:colOff>206375</xdr:colOff>
      <xdr:row>76</xdr:row>
      <xdr:rowOff>52654</xdr:rowOff>
    </xdr:to>
    <xdr:sp macro="" textlink="">
      <xdr:nvSpPr>
        <xdr:cNvPr id="197" name="円/楕円 196"/>
        <xdr:cNvSpPr/>
      </xdr:nvSpPr>
      <xdr:spPr>
        <a:xfrm>
          <a:off x="2857500" y="129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69181</xdr:rowOff>
    </xdr:from>
    <xdr:ext cx="599010" cy="259045"/>
    <xdr:sp macro="" textlink="">
      <xdr:nvSpPr>
        <xdr:cNvPr id="198" name="テキスト ボックス 197"/>
        <xdr:cNvSpPr txBox="1"/>
      </xdr:nvSpPr>
      <xdr:spPr>
        <a:xfrm>
          <a:off x="2608794" y="1275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163,854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52363</xdr:rowOff>
    </xdr:from>
    <xdr:to>
      <xdr:col>3</xdr:col>
      <xdr:colOff>3175</xdr:colOff>
      <xdr:row>76</xdr:row>
      <xdr:rowOff>153963</xdr:rowOff>
    </xdr:to>
    <xdr:sp macro="" textlink="">
      <xdr:nvSpPr>
        <xdr:cNvPr id="199" name="円/楕円 198"/>
        <xdr:cNvSpPr/>
      </xdr:nvSpPr>
      <xdr:spPr>
        <a:xfrm>
          <a:off x="1968500" y="130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170489</xdr:rowOff>
    </xdr:from>
    <xdr:ext cx="599010" cy="259045"/>
    <xdr:sp macro="" textlink="">
      <xdr:nvSpPr>
        <xdr:cNvPr id="200" name="テキスト ボックス 199"/>
        <xdr:cNvSpPr txBox="1"/>
      </xdr:nvSpPr>
      <xdr:spPr>
        <a:xfrm>
          <a:off x="1719794" y="1285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155,877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124485</xdr:rowOff>
    </xdr:from>
    <xdr:to>
      <xdr:col>1</xdr:col>
      <xdr:colOff>485775</xdr:colOff>
      <xdr:row>77</xdr:row>
      <xdr:rowOff>54635</xdr:rowOff>
    </xdr:to>
    <xdr:sp macro="" textlink="">
      <xdr:nvSpPr>
        <xdr:cNvPr id="201" name="円/楕円 200"/>
        <xdr:cNvSpPr/>
      </xdr:nvSpPr>
      <xdr:spPr>
        <a:xfrm>
          <a:off x="1079500" y="131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71162</xdr:rowOff>
    </xdr:from>
    <xdr:ext cx="599010" cy="259045"/>
    <xdr:sp macro="" textlink="">
      <xdr:nvSpPr>
        <xdr:cNvPr id="202" name="テキスト ボックス 201"/>
        <xdr:cNvSpPr txBox="1"/>
      </xdr:nvSpPr>
      <xdr:spPr>
        <a:xfrm>
          <a:off x="830794" y="129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64985</xdr:rowOff>
    </xdr:from>
    <xdr:to>
      <xdr:col>6</xdr:col>
      <xdr:colOff>511175</xdr:colOff>
      <xdr:row>94</xdr:row>
      <xdr:rowOff>17951</xdr:rowOff>
    </xdr:to>
    <xdr:cxnSp macro="">
      <xdr:nvCxnSpPr>
        <xdr:cNvPr id="232" name="直線コネクタ 231"/>
        <xdr:cNvCxnSpPr/>
      </xdr:nvCxnSpPr>
      <xdr:spPr>
        <a:xfrm>
          <a:off x="3797300" y="16009835"/>
          <a:ext cx="838200" cy="12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64985</xdr:rowOff>
    </xdr:from>
    <xdr:to>
      <xdr:col>5</xdr:col>
      <xdr:colOff>358775</xdr:colOff>
      <xdr:row>95</xdr:row>
      <xdr:rowOff>91408</xdr:rowOff>
    </xdr:to>
    <xdr:cxnSp macro="">
      <xdr:nvCxnSpPr>
        <xdr:cNvPr id="235" name="直線コネクタ 234"/>
        <xdr:cNvCxnSpPr/>
      </xdr:nvCxnSpPr>
      <xdr:spPr>
        <a:xfrm flipV="1">
          <a:off x="2908300" y="16009835"/>
          <a:ext cx="889000" cy="36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164312</xdr:rowOff>
    </xdr:from>
    <xdr:to>
      <xdr:col>4</xdr:col>
      <xdr:colOff>155575</xdr:colOff>
      <xdr:row>95</xdr:row>
      <xdr:rowOff>91408</xdr:rowOff>
    </xdr:to>
    <xdr:cxnSp macro="">
      <xdr:nvCxnSpPr>
        <xdr:cNvPr id="238" name="直線コネクタ 237"/>
        <xdr:cNvCxnSpPr/>
      </xdr:nvCxnSpPr>
      <xdr:spPr>
        <a:xfrm>
          <a:off x="2019300" y="16280612"/>
          <a:ext cx="889000" cy="9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87751</xdr:rowOff>
    </xdr:from>
    <xdr:to>
      <xdr:col>2</xdr:col>
      <xdr:colOff>638175</xdr:colOff>
      <xdr:row>94</xdr:row>
      <xdr:rowOff>164312</xdr:rowOff>
    </xdr:to>
    <xdr:cxnSp macro="">
      <xdr:nvCxnSpPr>
        <xdr:cNvPr id="241" name="直線コネクタ 240"/>
        <xdr:cNvCxnSpPr/>
      </xdr:nvCxnSpPr>
      <xdr:spPr>
        <a:xfrm>
          <a:off x="1130300" y="16204051"/>
          <a:ext cx="889000" cy="7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138601</xdr:rowOff>
    </xdr:from>
    <xdr:to>
      <xdr:col>6</xdr:col>
      <xdr:colOff>561975</xdr:colOff>
      <xdr:row>94</xdr:row>
      <xdr:rowOff>68751</xdr:rowOff>
    </xdr:to>
    <xdr:sp macro="" textlink="">
      <xdr:nvSpPr>
        <xdr:cNvPr id="251" name="円/楕円 250"/>
        <xdr:cNvSpPr/>
      </xdr:nvSpPr>
      <xdr:spPr>
        <a:xfrm>
          <a:off x="4584700" y="160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161478</xdr:rowOff>
    </xdr:from>
    <xdr:ext cx="534377" cy="259045"/>
    <xdr:sp macro="" textlink="">
      <xdr:nvSpPr>
        <xdr:cNvPr id="252" name="衛生費該当値テキスト"/>
        <xdr:cNvSpPr txBox="1"/>
      </xdr:nvSpPr>
      <xdr:spPr>
        <a:xfrm>
          <a:off x="4686300" y="1593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66,391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14185</xdr:rowOff>
    </xdr:from>
    <xdr:to>
      <xdr:col>5</xdr:col>
      <xdr:colOff>409575</xdr:colOff>
      <xdr:row>93</xdr:row>
      <xdr:rowOff>115785</xdr:rowOff>
    </xdr:to>
    <xdr:sp macro="" textlink="">
      <xdr:nvSpPr>
        <xdr:cNvPr id="253" name="円/楕円 252"/>
        <xdr:cNvSpPr/>
      </xdr:nvSpPr>
      <xdr:spPr>
        <a:xfrm>
          <a:off x="3746500" y="159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132312</xdr:rowOff>
    </xdr:from>
    <xdr:ext cx="534377" cy="259045"/>
    <xdr:sp macro="" textlink="">
      <xdr:nvSpPr>
        <xdr:cNvPr id="254" name="テキスト ボックス 253"/>
        <xdr:cNvSpPr txBox="1"/>
      </xdr:nvSpPr>
      <xdr:spPr>
        <a:xfrm>
          <a:off x="3530111" y="157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72,922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40608</xdr:rowOff>
    </xdr:from>
    <xdr:to>
      <xdr:col>4</xdr:col>
      <xdr:colOff>206375</xdr:colOff>
      <xdr:row>95</xdr:row>
      <xdr:rowOff>142208</xdr:rowOff>
    </xdr:to>
    <xdr:sp macro="" textlink="">
      <xdr:nvSpPr>
        <xdr:cNvPr id="255" name="円/楕円 254"/>
        <xdr:cNvSpPr/>
      </xdr:nvSpPr>
      <xdr:spPr>
        <a:xfrm>
          <a:off x="2857500" y="163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158735</xdr:rowOff>
    </xdr:from>
    <xdr:ext cx="534377" cy="259045"/>
    <xdr:sp macro="" textlink="">
      <xdr:nvSpPr>
        <xdr:cNvPr id="256" name="テキスト ボックス 255"/>
        <xdr:cNvSpPr txBox="1"/>
      </xdr:nvSpPr>
      <xdr:spPr>
        <a:xfrm>
          <a:off x="2641111" y="1610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113512</xdr:rowOff>
    </xdr:from>
    <xdr:to>
      <xdr:col>3</xdr:col>
      <xdr:colOff>3175</xdr:colOff>
      <xdr:row>95</xdr:row>
      <xdr:rowOff>43662</xdr:rowOff>
    </xdr:to>
    <xdr:sp macro="" textlink="">
      <xdr:nvSpPr>
        <xdr:cNvPr id="257" name="円/楕円 256"/>
        <xdr:cNvSpPr/>
      </xdr:nvSpPr>
      <xdr:spPr>
        <a:xfrm>
          <a:off x="1968500" y="1622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60189</xdr:rowOff>
    </xdr:from>
    <xdr:ext cx="534377" cy="259045"/>
    <xdr:sp macro="" textlink="">
      <xdr:nvSpPr>
        <xdr:cNvPr id="258" name="テキスト ボックス 257"/>
        <xdr:cNvSpPr txBox="1"/>
      </xdr:nvSpPr>
      <xdr:spPr>
        <a:xfrm>
          <a:off x="1752111" y="160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36951</xdr:rowOff>
    </xdr:from>
    <xdr:to>
      <xdr:col>1</xdr:col>
      <xdr:colOff>485775</xdr:colOff>
      <xdr:row>94</xdr:row>
      <xdr:rowOff>138551</xdr:rowOff>
    </xdr:to>
    <xdr:sp macro="" textlink="">
      <xdr:nvSpPr>
        <xdr:cNvPr id="259" name="円/楕円 258"/>
        <xdr:cNvSpPr/>
      </xdr:nvSpPr>
      <xdr:spPr>
        <a:xfrm>
          <a:off x="1079500" y="161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155078</xdr:rowOff>
    </xdr:from>
    <xdr:ext cx="534377" cy="259045"/>
    <xdr:sp macro="" textlink="">
      <xdr:nvSpPr>
        <xdr:cNvPr id="260" name="テキスト ボックス 259"/>
        <xdr:cNvSpPr txBox="1"/>
      </xdr:nvSpPr>
      <xdr:spPr>
        <a:xfrm>
          <a:off x="863111" y="159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126898</xdr:rowOff>
    </xdr:from>
    <xdr:to>
      <xdr:col>15</xdr:col>
      <xdr:colOff>180975</xdr:colOff>
      <xdr:row>38</xdr:row>
      <xdr:rowOff>127584</xdr:rowOff>
    </xdr:to>
    <xdr:cxnSp macro="">
      <xdr:nvCxnSpPr>
        <xdr:cNvPr id="287" name="直線コネクタ 286"/>
        <xdr:cNvCxnSpPr/>
      </xdr:nvCxnSpPr>
      <xdr:spPr>
        <a:xfrm>
          <a:off x="9639300" y="664199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126898</xdr:rowOff>
    </xdr:from>
    <xdr:to>
      <xdr:col>14</xdr:col>
      <xdr:colOff>28575</xdr:colOff>
      <xdr:row>38</xdr:row>
      <xdr:rowOff>127127</xdr:rowOff>
    </xdr:to>
    <xdr:cxnSp macro="">
      <xdr:nvCxnSpPr>
        <xdr:cNvPr id="290" name="直線コネクタ 289"/>
        <xdr:cNvCxnSpPr/>
      </xdr:nvCxnSpPr>
      <xdr:spPr>
        <a:xfrm flipV="1">
          <a:off x="8750300" y="664199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67005</xdr:rowOff>
    </xdr:from>
    <xdr:to>
      <xdr:col>12</xdr:col>
      <xdr:colOff>511175</xdr:colOff>
      <xdr:row>38</xdr:row>
      <xdr:rowOff>127127</xdr:rowOff>
    </xdr:to>
    <xdr:cxnSp macro="">
      <xdr:nvCxnSpPr>
        <xdr:cNvPr id="293" name="直線コネクタ 292"/>
        <xdr:cNvCxnSpPr/>
      </xdr:nvCxnSpPr>
      <xdr:spPr>
        <a:xfrm>
          <a:off x="7861300" y="6582105"/>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77064</xdr:rowOff>
    </xdr:from>
    <xdr:to>
      <xdr:col>11</xdr:col>
      <xdr:colOff>307975</xdr:colOff>
      <xdr:row>38</xdr:row>
      <xdr:rowOff>67005</xdr:rowOff>
    </xdr:to>
    <xdr:cxnSp macro="">
      <xdr:nvCxnSpPr>
        <xdr:cNvPr id="296" name="直線コネクタ 295"/>
        <xdr:cNvCxnSpPr/>
      </xdr:nvCxnSpPr>
      <xdr:spPr>
        <a:xfrm>
          <a:off x="6972300" y="6420714"/>
          <a:ext cx="889000" cy="1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76784</xdr:rowOff>
    </xdr:from>
    <xdr:to>
      <xdr:col>15</xdr:col>
      <xdr:colOff>231775</xdr:colOff>
      <xdr:row>39</xdr:row>
      <xdr:rowOff>6934</xdr:rowOff>
    </xdr:to>
    <xdr:sp macro="" textlink="">
      <xdr:nvSpPr>
        <xdr:cNvPr id="306" name="円/楕円 305"/>
        <xdr:cNvSpPr/>
      </xdr:nvSpPr>
      <xdr:spPr>
        <a:xfrm>
          <a:off x="104267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163161</xdr:rowOff>
    </xdr:from>
    <xdr:ext cx="313932" cy="259045"/>
    <xdr:sp macro="" textlink="">
      <xdr:nvSpPr>
        <xdr:cNvPr id="307" name="労働費該当値テキスト"/>
        <xdr:cNvSpPr txBox="1"/>
      </xdr:nvSpPr>
      <xdr:spPr>
        <a:xfrm>
          <a:off x="10528300" y="6506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76098</xdr:rowOff>
    </xdr:from>
    <xdr:to>
      <xdr:col>14</xdr:col>
      <xdr:colOff>79375</xdr:colOff>
      <xdr:row>39</xdr:row>
      <xdr:rowOff>6248</xdr:rowOff>
    </xdr:to>
    <xdr:sp macro="" textlink="">
      <xdr:nvSpPr>
        <xdr:cNvPr id="308" name="円/楕円 307"/>
        <xdr:cNvSpPr/>
      </xdr:nvSpPr>
      <xdr:spPr>
        <a:xfrm>
          <a:off x="9588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168825</xdr:rowOff>
    </xdr:from>
    <xdr:ext cx="313932" cy="259045"/>
    <xdr:sp macro="" textlink="">
      <xdr:nvSpPr>
        <xdr:cNvPr id="309" name="テキスト ボックス 308"/>
        <xdr:cNvSpPr txBox="1"/>
      </xdr:nvSpPr>
      <xdr:spPr>
        <a:xfrm>
          <a:off x="9482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76327</xdr:rowOff>
    </xdr:from>
    <xdr:to>
      <xdr:col>12</xdr:col>
      <xdr:colOff>561975</xdr:colOff>
      <xdr:row>39</xdr:row>
      <xdr:rowOff>6477</xdr:rowOff>
    </xdr:to>
    <xdr:sp macro="" textlink="">
      <xdr:nvSpPr>
        <xdr:cNvPr id="310" name="円/楕円 309"/>
        <xdr:cNvSpPr/>
      </xdr:nvSpPr>
      <xdr:spPr>
        <a:xfrm>
          <a:off x="8699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38</xdr:row>
      <xdr:rowOff>169054</xdr:rowOff>
    </xdr:from>
    <xdr:ext cx="313932" cy="259045"/>
    <xdr:sp macro="" textlink="">
      <xdr:nvSpPr>
        <xdr:cNvPr id="311" name="テキスト ボックス 310"/>
        <xdr:cNvSpPr txBox="1"/>
      </xdr:nvSpPr>
      <xdr:spPr>
        <a:xfrm>
          <a:off x="8593333" y="66841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16205</xdr:rowOff>
    </xdr:from>
    <xdr:to>
      <xdr:col>11</xdr:col>
      <xdr:colOff>358775</xdr:colOff>
      <xdr:row>38</xdr:row>
      <xdr:rowOff>117805</xdr:rowOff>
    </xdr:to>
    <xdr:sp macro="" textlink="">
      <xdr:nvSpPr>
        <xdr:cNvPr id="312" name="円/楕円 311"/>
        <xdr:cNvSpPr/>
      </xdr:nvSpPr>
      <xdr:spPr>
        <a:xfrm>
          <a:off x="7810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108932</xdr:rowOff>
    </xdr:from>
    <xdr:ext cx="378565" cy="259045"/>
    <xdr:sp macro="" textlink="">
      <xdr:nvSpPr>
        <xdr:cNvPr id="313" name="テキスト ボックス 312"/>
        <xdr:cNvSpPr txBox="1"/>
      </xdr:nvSpPr>
      <xdr:spPr>
        <a:xfrm>
          <a:off x="7672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26264</xdr:rowOff>
    </xdr:from>
    <xdr:to>
      <xdr:col>10</xdr:col>
      <xdr:colOff>155575</xdr:colOff>
      <xdr:row>37</xdr:row>
      <xdr:rowOff>127864</xdr:rowOff>
    </xdr:to>
    <xdr:sp macro="" textlink="">
      <xdr:nvSpPr>
        <xdr:cNvPr id="314" name="円/楕円 313"/>
        <xdr:cNvSpPr/>
      </xdr:nvSpPr>
      <xdr:spPr>
        <a:xfrm>
          <a:off x="6921500" y="63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118991</xdr:rowOff>
    </xdr:from>
    <xdr:ext cx="469744" cy="259045"/>
    <xdr:sp macro="" textlink="">
      <xdr:nvSpPr>
        <xdr:cNvPr id="315" name="テキスト ボックス 314"/>
        <xdr:cNvSpPr txBox="1"/>
      </xdr:nvSpPr>
      <xdr:spPr>
        <a:xfrm>
          <a:off x="6737427" y="64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3994</xdr:rowOff>
    </xdr:from>
    <xdr:to>
      <xdr:col>15</xdr:col>
      <xdr:colOff>180975</xdr:colOff>
      <xdr:row>56</xdr:row>
      <xdr:rowOff>129217</xdr:rowOff>
    </xdr:to>
    <xdr:cxnSp macro="">
      <xdr:nvCxnSpPr>
        <xdr:cNvPr id="346" name="直線コネクタ 345"/>
        <xdr:cNvCxnSpPr/>
      </xdr:nvCxnSpPr>
      <xdr:spPr>
        <a:xfrm>
          <a:off x="9639300" y="9605194"/>
          <a:ext cx="838200" cy="1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3994</xdr:rowOff>
    </xdr:from>
    <xdr:to>
      <xdr:col>14</xdr:col>
      <xdr:colOff>28575</xdr:colOff>
      <xdr:row>57</xdr:row>
      <xdr:rowOff>5087</xdr:rowOff>
    </xdr:to>
    <xdr:cxnSp macro="">
      <xdr:nvCxnSpPr>
        <xdr:cNvPr id="349" name="直線コネクタ 348"/>
        <xdr:cNvCxnSpPr/>
      </xdr:nvCxnSpPr>
      <xdr:spPr>
        <a:xfrm flipV="1">
          <a:off x="8750300" y="9605194"/>
          <a:ext cx="889000" cy="1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20055</xdr:rowOff>
    </xdr:from>
    <xdr:ext cx="534377" cy="259045"/>
    <xdr:sp macro="" textlink="">
      <xdr:nvSpPr>
        <xdr:cNvPr id="351" name="テキスト ボックス 350"/>
        <xdr:cNvSpPr txBox="1"/>
      </xdr:nvSpPr>
      <xdr:spPr>
        <a:xfrm>
          <a:off x="9372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143439</xdr:rowOff>
    </xdr:from>
    <xdr:to>
      <xdr:col>12</xdr:col>
      <xdr:colOff>511175</xdr:colOff>
      <xdr:row>57</xdr:row>
      <xdr:rowOff>5087</xdr:rowOff>
    </xdr:to>
    <xdr:cxnSp macro="">
      <xdr:nvCxnSpPr>
        <xdr:cNvPr id="352" name="直線コネクタ 351"/>
        <xdr:cNvCxnSpPr/>
      </xdr:nvCxnSpPr>
      <xdr:spPr>
        <a:xfrm>
          <a:off x="7861300" y="9744639"/>
          <a:ext cx="889000" cy="3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143439</xdr:rowOff>
    </xdr:from>
    <xdr:to>
      <xdr:col>11</xdr:col>
      <xdr:colOff>307975</xdr:colOff>
      <xdr:row>56</xdr:row>
      <xdr:rowOff>165908</xdr:rowOff>
    </xdr:to>
    <xdr:cxnSp macro="">
      <xdr:nvCxnSpPr>
        <xdr:cNvPr id="355" name="直線コネクタ 354"/>
        <xdr:cNvCxnSpPr/>
      </xdr:nvCxnSpPr>
      <xdr:spPr>
        <a:xfrm flipV="1">
          <a:off x="6972300" y="9744639"/>
          <a:ext cx="889000" cy="2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78417</xdr:rowOff>
    </xdr:from>
    <xdr:to>
      <xdr:col>15</xdr:col>
      <xdr:colOff>231775</xdr:colOff>
      <xdr:row>57</xdr:row>
      <xdr:rowOff>8567</xdr:rowOff>
    </xdr:to>
    <xdr:sp macro="" textlink="">
      <xdr:nvSpPr>
        <xdr:cNvPr id="365" name="円/楕円 364"/>
        <xdr:cNvSpPr/>
      </xdr:nvSpPr>
      <xdr:spPr>
        <a:xfrm>
          <a:off x="10426700" y="96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101294</xdr:rowOff>
    </xdr:from>
    <xdr:ext cx="534377" cy="259045"/>
    <xdr:sp macro="" textlink="">
      <xdr:nvSpPr>
        <xdr:cNvPr id="366" name="農林水産業費該当値テキスト"/>
        <xdr:cNvSpPr txBox="1"/>
      </xdr:nvSpPr>
      <xdr:spPr>
        <a:xfrm>
          <a:off x="10528300" y="95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29,642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124644</xdr:rowOff>
    </xdr:from>
    <xdr:to>
      <xdr:col>14</xdr:col>
      <xdr:colOff>79375</xdr:colOff>
      <xdr:row>56</xdr:row>
      <xdr:rowOff>54794</xdr:rowOff>
    </xdr:to>
    <xdr:sp macro="" textlink="">
      <xdr:nvSpPr>
        <xdr:cNvPr id="367" name="円/楕円 366"/>
        <xdr:cNvSpPr/>
      </xdr:nvSpPr>
      <xdr:spPr>
        <a:xfrm>
          <a:off x="9588500" y="9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71321</xdr:rowOff>
    </xdr:from>
    <xdr:ext cx="534377" cy="259045"/>
    <xdr:sp macro="" textlink="">
      <xdr:nvSpPr>
        <xdr:cNvPr id="368" name="テキスト ボックス 367"/>
        <xdr:cNvSpPr txBox="1"/>
      </xdr:nvSpPr>
      <xdr:spPr>
        <a:xfrm>
          <a:off x="9372111" y="932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37,311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125737</xdr:rowOff>
    </xdr:from>
    <xdr:to>
      <xdr:col>12</xdr:col>
      <xdr:colOff>561975</xdr:colOff>
      <xdr:row>57</xdr:row>
      <xdr:rowOff>55887</xdr:rowOff>
    </xdr:to>
    <xdr:sp macro="" textlink="">
      <xdr:nvSpPr>
        <xdr:cNvPr id="369" name="円/楕円 368"/>
        <xdr:cNvSpPr/>
      </xdr:nvSpPr>
      <xdr:spPr>
        <a:xfrm>
          <a:off x="8699500" y="97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72414</xdr:rowOff>
    </xdr:from>
    <xdr:ext cx="534377" cy="259045"/>
    <xdr:sp macro="" textlink="">
      <xdr:nvSpPr>
        <xdr:cNvPr id="370" name="テキスト ボックス 369"/>
        <xdr:cNvSpPr txBox="1"/>
      </xdr:nvSpPr>
      <xdr:spPr>
        <a:xfrm>
          <a:off x="8483111" y="9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92639</xdr:rowOff>
    </xdr:from>
    <xdr:to>
      <xdr:col>11</xdr:col>
      <xdr:colOff>358775</xdr:colOff>
      <xdr:row>57</xdr:row>
      <xdr:rowOff>22789</xdr:rowOff>
    </xdr:to>
    <xdr:sp macro="" textlink="">
      <xdr:nvSpPr>
        <xdr:cNvPr id="371" name="円/楕円 370"/>
        <xdr:cNvSpPr/>
      </xdr:nvSpPr>
      <xdr:spPr>
        <a:xfrm>
          <a:off x="7810500" y="96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39316</xdr:rowOff>
    </xdr:from>
    <xdr:ext cx="534377" cy="259045"/>
    <xdr:sp macro="" textlink="">
      <xdr:nvSpPr>
        <xdr:cNvPr id="372" name="テキスト ボックス 371"/>
        <xdr:cNvSpPr txBox="1"/>
      </xdr:nvSpPr>
      <xdr:spPr>
        <a:xfrm>
          <a:off x="7594111" y="946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115108</xdr:rowOff>
    </xdr:from>
    <xdr:to>
      <xdr:col>10</xdr:col>
      <xdr:colOff>155575</xdr:colOff>
      <xdr:row>57</xdr:row>
      <xdr:rowOff>45258</xdr:rowOff>
    </xdr:to>
    <xdr:sp macro="" textlink="">
      <xdr:nvSpPr>
        <xdr:cNvPr id="373" name="円/楕円 372"/>
        <xdr:cNvSpPr/>
      </xdr:nvSpPr>
      <xdr:spPr>
        <a:xfrm>
          <a:off x="6921500" y="97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61785</xdr:rowOff>
    </xdr:from>
    <xdr:ext cx="534377" cy="259045"/>
    <xdr:sp macro="" textlink="">
      <xdr:nvSpPr>
        <xdr:cNvPr id="374" name="テキスト ボックス 373"/>
        <xdr:cNvSpPr txBox="1"/>
      </xdr:nvSpPr>
      <xdr:spPr>
        <a:xfrm>
          <a:off x="6705111" y="949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15146</xdr:rowOff>
    </xdr:from>
    <xdr:to>
      <xdr:col>15</xdr:col>
      <xdr:colOff>180975</xdr:colOff>
      <xdr:row>77</xdr:row>
      <xdr:rowOff>128074</xdr:rowOff>
    </xdr:to>
    <xdr:cxnSp macro="">
      <xdr:nvCxnSpPr>
        <xdr:cNvPr id="405" name="直線コネクタ 404"/>
        <xdr:cNvCxnSpPr/>
      </xdr:nvCxnSpPr>
      <xdr:spPr>
        <a:xfrm>
          <a:off x="9639300" y="13216796"/>
          <a:ext cx="8382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15146</xdr:rowOff>
    </xdr:from>
    <xdr:to>
      <xdr:col>14</xdr:col>
      <xdr:colOff>28575</xdr:colOff>
      <xdr:row>77</xdr:row>
      <xdr:rowOff>123013</xdr:rowOff>
    </xdr:to>
    <xdr:cxnSp macro="">
      <xdr:nvCxnSpPr>
        <xdr:cNvPr id="408" name="直線コネクタ 407"/>
        <xdr:cNvCxnSpPr/>
      </xdr:nvCxnSpPr>
      <xdr:spPr>
        <a:xfrm flipV="1">
          <a:off x="8750300" y="13216796"/>
          <a:ext cx="889000" cy="10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92968</xdr:rowOff>
    </xdr:from>
    <xdr:to>
      <xdr:col>12</xdr:col>
      <xdr:colOff>511175</xdr:colOff>
      <xdr:row>77</xdr:row>
      <xdr:rowOff>123013</xdr:rowOff>
    </xdr:to>
    <xdr:cxnSp macro="">
      <xdr:nvCxnSpPr>
        <xdr:cNvPr id="411" name="直線コネクタ 410"/>
        <xdr:cNvCxnSpPr/>
      </xdr:nvCxnSpPr>
      <xdr:spPr>
        <a:xfrm>
          <a:off x="7861300" y="13123168"/>
          <a:ext cx="889000" cy="20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3" name="テキスト ボックス 412"/>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92968</xdr:rowOff>
    </xdr:from>
    <xdr:to>
      <xdr:col>11</xdr:col>
      <xdr:colOff>307975</xdr:colOff>
      <xdr:row>77</xdr:row>
      <xdr:rowOff>157042</xdr:rowOff>
    </xdr:to>
    <xdr:cxnSp macro="">
      <xdr:nvCxnSpPr>
        <xdr:cNvPr id="414" name="直線コネクタ 413"/>
        <xdr:cNvCxnSpPr/>
      </xdr:nvCxnSpPr>
      <xdr:spPr>
        <a:xfrm flipV="1">
          <a:off x="6972300" y="13123168"/>
          <a:ext cx="889000" cy="2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6" name="テキスト ボックス 415"/>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77274</xdr:rowOff>
    </xdr:from>
    <xdr:to>
      <xdr:col>15</xdr:col>
      <xdr:colOff>231775</xdr:colOff>
      <xdr:row>78</xdr:row>
      <xdr:rowOff>7424</xdr:rowOff>
    </xdr:to>
    <xdr:sp macro="" textlink="">
      <xdr:nvSpPr>
        <xdr:cNvPr id="424" name="円/楕円 423"/>
        <xdr:cNvSpPr/>
      </xdr:nvSpPr>
      <xdr:spPr>
        <a:xfrm>
          <a:off x="10426700" y="1327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55701</xdr:rowOff>
    </xdr:from>
    <xdr:ext cx="469744" cy="259045"/>
    <xdr:sp macro="" textlink="">
      <xdr:nvSpPr>
        <xdr:cNvPr id="425" name="商工費該当値テキスト"/>
        <xdr:cNvSpPr txBox="1"/>
      </xdr:nvSpPr>
      <xdr:spPr>
        <a:xfrm>
          <a:off x="10528300" y="1325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135796</xdr:rowOff>
    </xdr:from>
    <xdr:to>
      <xdr:col>14</xdr:col>
      <xdr:colOff>79375</xdr:colOff>
      <xdr:row>77</xdr:row>
      <xdr:rowOff>65946</xdr:rowOff>
    </xdr:to>
    <xdr:sp macro="" textlink="">
      <xdr:nvSpPr>
        <xdr:cNvPr id="426" name="円/楕円 425"/>
        <xdr:cNvSpPr/>
      </xdr:nvSpPr>
      <xdr:spPr>
        <a:xfrm>
          <a:off x="9588500" y="1316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57073</xdr:rowOff>
    </xdr:from>
    <xdr:ext cx="534377" cy="259045"/>
    <xdr:sp macro="" textlink="">
      <xdr:nvSpPr>
        <xdr:cNvPr id="427" name="テキスト ボックス 426"/>
        <xdr:cNvSpPr txBox="1"/>
      </xdr:nvSpPr>
      <xdr:spPr>
        <a:xfrm>
          <a:off x="9372111" y="1325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72213</xdr:rowOff>
    </xdr:from>
    <xdr:to>
      <xdr:col>12</xdr:col>
      <xdr:colOff>561975</xdr:colOff>
      <xdr:row>78</xdr:row>
      <xdr:rowOff>2363</xdr:rowOff>
    </xdr:to>
    <xdr:sp macro="" textlink="">
      <xdr:nvSpPr>
        <xdr:cNvPr id="428" name="円/楕円 427"/>
        <xdr:cNvSpPr/>
      </xdr:nvSpPr>
      <xdr:spPr>
        <a:xfrm>
          <a:off x="8699500" y="132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18890</xdr:rowOff>
    </xdr:from>
    <xdr:ext cx="469744" cy="259045"/>
    <xdr:sp macro="" textlink="">
      <xdr:nvSpPr>
        <xdr:cNvPr id="429" name="テキスト ボックス 428"/>
        <xdr:cNvSpPr txBox="1"/>
      </xdr:nvSpPr>
      <xdr:spPr>
        <a:xfrm>
          <a:off x="8515427" y="130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42168</xdr:rowOff>
    </xdr:from>
    <xdr:to>
      <xdr:col>11</xdr:col>
      <xdr:colOff>358775</xdr:colOff>
      <xdr:row>76</xdr:row>
      <xdr:rowOff>143768</xdr:rowOff>
    </xdr:to>
    <xdr:sp macro="" textlink="">
      <xdr:nvSpPr>
        <xdr:cNvPr id="430" name="円/楕円 429"/>
        <xdr:cNvSpPr/>
      </xdr:nvSpPr>
      <xdr:spPr>
        <a:xfrm>
          <a:off x="7810500" y="13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160295</xdr:rowOff>
    </xdr:from>
    <xdr:ext cx="534377" cy="259045"/>
    <xdr:sp macro="" textlink="">
      <xdr:nvSpPr>
        <xdr:cNvPr id="431" name="テキスト ボックス 430"/>
        <xdr:cNvSpPr txBox="1"/>
      </xdr:nvSpPr>
      <xdr:spPr>
        <a:xfrm>
          <a:off x="7594111" y="1284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106242</xdr:rowOff>
    </xdr:from>
    <xdr:to>
      <xdr:col>10</xdr:col>
      <xdr:colOff>155575</xdr:colOff>
      <xdr:row>78</xdr:row>
      <xdr:rowOff>36392</xdr:rowOff>
    </xdr:to>
    <xdr:sp macro="" textlink="">
      <xdr:nvSpPr>
        <xdr:cNvPr id="432" name="円/楕円 431"/>
        <xdr:cNvSpPr/>
      </xdr:nvSpPr>
      <xdr:spPr>
        <a:xfrm>
          <a:off x="6921500" y="133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52919</xdr:rowOff>
    </xdr:from>
    <xdr:ext cx="469744" cy="259045"/>
    <xdr:sp macro="" textlink="">
      <xdr:nvSpPr>
        <xdr:cNvPr id="433" name="テキスト ボックス 432"/>
        <xdr:cNvSpPr txBox="1"/>
      </xdr:nvSpPr>
      <xdr:spPr>
        <a:xfrm>
          <a:off x="6737427" y="1308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161010</xdr:rowOff>
    </xdr:from>
    <xdr:to>
      <xdr:col>15</xdr:col>
      <xdr:colOff>180975</xdr:colOff>
      <xdr:row>95</xdr:row>
      <xdr:rowOff>74257</xdr:rowOff>
    </xdr:to>
    <xdr:cxnSp macro="">
      <xdr:nvCxnSpPr>
        <xdr:cNvPr id="462" name="直線コネクタ 461"/>
        <xdr:cNvCxnSpPr/>
      </xdr:nvCxnSpPr>
      <xdr:spPr>
        <a:xfrm>
          <a:off x="9639300" y="16277310"/>
          <a:ext cx="838200" cy="8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3"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18390</xdr:rowOff>
    </xdr:from>
    <xdr:to>
      <xdr:col>14</xdr:col>
      <xdr:colOff>28575</xdr:colOff>
      <xdr:row>94</xdr:row>
      <xdr:rowOff>161010</xdr:rowOff>
    </xdr:to>
    <xdr:cxnSp macro="">
      <xdr:nvCxnSpPr>
        <xdr:cNvPr id="465" name="直線コネクタ 464"/>
        <xdr:cNvCxnSpPr/>
      </xdr:nvCxnSpPr>
      <xdr:spPr>
        <a:xfrm>
          <a:off x="8750300" y="16134690"/>
          <a:ext cx="889000" cy="14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18390</xdr:rowOff>
    </xdr:from>
    <xdr:to>
      <xdr:col>12</xdr:col>
      <xdr:colOff>511175</xdr:colOff>
      <xdr:row>94</xdr:row>
      <xdr:rowOff>37973</xdr:rowOff>
    </xdr:to>
    <xdr:cxnSp macro="">
      <xdr:nvCxnSpPr>
        <xdr:cNvPr id="468" name="直線コネクタ 467"/>
        <xdr:cNvCxnSpPr/>
      </xdr:nvCxnSpPr>
      <xdr:spPr>
        <a:xfrm flipV="1">
          <a:off x="7861300" y="16134690"/>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28739</xdr:rowOff>
    </xdr:from>
    <xdr:to>
      <xdr:col>11</xdr:col>
      <xdr:colOff>307975</xdr:colOff>
      <xdr:row>94</xdr:row>
      <xdr:rowOff>37973</xdr:rowOff>
    </xdr:to>
    <xdr:cxnSp macro="">
      <xdr:nvCxnSpPr>
        <xdr:cNvPr id="471" name="直線コネクタ 470"/>
        <xdr:cNvCxnSpPr/>
      </xdr:nvCxnSpPr>
      <xdr:spPr>
        <a:xfrm>
          <a:off x="6972300" y="16145039"/>
          <a:ext cx="889000" cy="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3" name="テキスト ボックス 472"/>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23457</xdr:rowOff>
    </xdr:from>
    <xdr:to>
      <xdr:col>15</xdr:col>
      <xdr:colOff>231775</xdr:colOff>
      <xdr:row>95</xdr:row>
      <xdr:rowOff>125057</xdr:rowOff>
    </xdr:to>
    <xdr:sp macro="" textlink="">
      <xdr:nvSpPr>
        <xdr:cNvPr id="481" name="円/楕円 480"/>
        <xdr:cNvSpPr/>
      </xdr:nvSpPr>
      <xdr:spPr>
        <a:xfrm>
          <a:off x="10426700" y="1631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46334</xdr:rowOff>
    </xdr:from>
    <xdr:ext cx="534377" cy="259045"/>
    <xdr:sp macro="" textlink="">
      <xdr:nvSpPr>
        <xdr:cNvPr id="482" name="土木費該当値テキスト"/>
        <xdr:cNvSpPr txBox="1"/>
      </xdr:nvSpPr>
      <xdr:spPr>
        <a:xfrm>
          <a:off x="10528300" y="1616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51,653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110210</xdr:rowOff>
    </xdr:from>
    <xdr:to>
      <xdr:col>14</xdr:col>
      <xdr:colOff>79375</xdr:colOff>
      <xdr:row>95</xdr:row>
      <xdr:rowOff>40360</xdr:rowOff>
    </xdr:to>
    <xdr:sp macro="" textlink="">
      <xdr:nvSpPr>
        <xdr:cNvPr id="483" name="円/楕円 482"/>
        <xdr:cNvSpPr/>
      </xdr:nvSpPr>
      <xdr:spPr>
        <a:xfrm>
          <a:off x="9588500" y="162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31487</xdr:rowOff>
    </xdr:from>
    <xdr:ext cx="534377" cy="259045"/>
    <xdr:sp macro="" textlink="">
      <xdr:nvSpPr>
        <xdr:cNvPr id="484" name="テキスト ボックス 483"/>
        <xdr:cNvSpPr txBox="1"/>
      </xdr:nvSpPr>
      <xdr:spPr>
        <a:xfrm>
          <a:off x="9372111" y="1631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58,322</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139040</xdr:rowOff>
    </xdr:from>
    <xdr:to>
      <xdr:col>12</xdr:col>
      <xdr:colOff>561975</xdr:colOff>
      <xdr:row>94</xdr:row>
      <xdr:rowOff>69190</xdr:rowOff>
    </xdr:to>
    <xdr:sp macro="" textlink="">
      <xdr:nvSpPr>
        <xdr:cNvPr id="485" name="円/楕円 484"/>
        <xdr:cNvSpPr/>
      </xdr:nvSpPr>
      <xdr:spPr>
        <a:xfrm>
          <a:off x="8699500" y="160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85717</xdr:rowOff>
    </xdr:from>
    <xdr:ext cx="534377" cy="259045"/>
    <xdr:sp macro="" textlink="">
      <xdr:nvSpPr>
        <xdr:cNvPr id="486" name="テキスト ボックス 485"/>
        <xdr:cNvSpPr txBox="1"/>
      </xdr:nvSpPr>
      <xdr:spPr>
        <a:xfrm>
          <a:off x="8483111" y="1585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69,552</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158623</xdr:rowOff>
    </xdr:from>
    <xdr:to>
      <xdr:col>11</xdr:col>
      <xdr:colOff>358775</xdr:colOff>
      <xdr:row>94</xdr:row>
      <xdr:rowOff>88773</xdr:rowOff>
    </xdr:to>
    <xdr:sp macro="" textlink="">
      <xdr:nvSpPr>
        <xdr:cNvPr id="487" name="円/楕円 486"/>
        <xdr:cNvSpPr/>
      </xdr:nvSpPr>
      <xdr:spPr>
        <a:xfrm>
          <a:off x="7810500" y="161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105300</xdr:rowOff>
    </xdr:from>
    <xdr:ext cx="534377" cy="259045"/>
    <xdr:sp macro="" textlink="">
      <xdr:nvSpPr>
        <xdr:cNvPr id="488" name="テキスト ボックス 487"/>
        <xdr:cNvSpPr txBox="1"/>
      </xdr:nvSpPr>
      <xdr:spPr>
        <a:xfrm>
          <a:off x="7594111" y="1587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68,010</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149389</xdr:rowOff>
    </xdr:from>
    <xdr:to>
      <xdr:col>10</xdr:col>
      <xdr:colOff>155575</xdr:colOff>
      <xdr:row>94</xdr:row>
      <xdr:rowOff>79539</xdr:rowOff>
    </xdr:to>
    <xdr:sp macro="" textlink="">
      <xdr:nvSpPr>
        <xdr:cNvPr id="489" name="円/楕円 488"/>
        <xdr:cNvSpPr/>
      </xdr:nvSpPr>
      <xdr:spPr>
        <a:xfrm>
          <a:off x="6921500" y="1609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96066</xdr:rowOff>
    </xdr:from>
    <xdr:ext cx="534377" cy="259045"/>
    <xdr:sp macro="" textlink="">
      <xdr:nvSpPr>
        <xdr:cNvPr id="490" name="テキスト ボックス 489"/>
        <xdr:cNvSpPr txBox="1"/>
      </xdr:nvSpPr>
      <xdr:spPr>
        <a:xfrm>
          <a:off x="6705111" y="1586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24447</xdr:rowOff>
    </xdr:from>
    <xdr:to>
      <xdr:col>23</xdr:col>
      <xdr:colOff>516889</xdr:colOff>
      <xdr:row>39</xdr:row>
      <xdr:rowOff>138176</xdr:rowOff>
    </xdr:to>
    <xdr:cxnSp macro="">
      <xdr:nvCxnSpPr>
        <xdr:cNvPr id="515" name="直線コネクタ 514"/>
        <xdr:cNvCxnSpPr/>
      </xdr:nvCxnSpPr>
      <xdr:spPr>
        <a:xfrm flipV="1">
          <a:off x="16317595" y="5853747"/>
          <a:ext cx="1269" cy="970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142003</xdr:rowOff>
    </xdr:from>
    <xdr:ext cx="469744" cy="259045"/>
    <xdr:sp macro="" textlink="">
      <xdr:nvSpPr>
        <xdr:cNvPr id="516" name="消防費最小値テキスト"/>
        <xdr:cNvSpPr txBox="1"/>
      </xdr:nvSpPr>
      <xdr:spPr>
        <a:xfrm>
          <a:off x="16370300"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138176</xdr:rowOff>
    </xdr:from>
    <xdr:to>
      <xdr:col>23</xdr:col>
      <xdr:colOff>606425</xdr:colOff>
      <xdr:row>39</xdr:row>
      <xdr:rowOff>138176</xdr:rowOff>
    </xdr:to>
    <xdr:cxnSp macro="">
      <xdr:nvCxnSpPr>
        <xdr:cNvPr id="517" name="直線コネクタ 516"/>
        <xdr:cNvCxnSpPr/>
      </xdr:nvCxnSpPr>
      <xdr:spPr>
        <a:xfrm>
          <a:off x="16230600" y="682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142574</xdr:rowOff>
    </xdr:from>
    <xdr:ext cx="534377" cy="259045"/>
    <xdr:sp macro="" textlink="">
      <xdr:nvSpPr>
        <xdr:cNvPr id="518" name="消防費最大値テキスト"/>
        <xdr:cNvSpPr txBox="1"/>
      </xdr:nvSpPr>
      <xdr:spPr>
        <a:xfrm>
          <a:off x="16370300" y="562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34</xdr:row>
      <xdr:rowOff>24447</xdr:rowOff>
    </xdr:from>
    <xdr:to>
      <xdr:col>23</xdr:col>
      <xdr:colOff>606425</xdr:colOff>
      <xdr:row>34</xdr:row>
      <xdr:rowOff>24447</xdr:rowOff>
    </xdr:to>
    <xdr:cxnSp macro="">
      <xdr:nvCxnSpPr>
        <xdr:cNvPr id="519" name="直線コネクタ 518"/>
        <xdr:cNvCxnSpPr/>
      </xdr:nvCxnSpPr>
      <xdr:spPr>
        <a:xfrm>
          <a:off x="16230600" y="5853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139891</xdr:rowOff>
    </xdr:from>
    <xdr:to>
      <xdr:col>23</xdr:col>
      <xdr:colOff>517525</xdr:colOff>
      <xdr:row>35</xdr:row>
      <xdr:rowOff>157683</xdr:rowOff>
    </xdr:to>
    <xdr:cxnSp macro="">
      <xdr:nvCxnSpPr>
        <xdr:cNvPr id="520" name="直線コネクタ 519"/>
        <xdr:cNvCxnSpPr/>
      </xdr:nvCxnSpPr>
      <xdr:spPr>
        <a:xfrm>
          <a:off x="15481300" y="5283391"/>
          <a:ext cx="838200" cy="87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166349</xdr:rowOff>
    </xdr:from>
    <xdr:ext cx="534377" cy="259045"/>
    <xdr:sp macro="" textlink="">
      <xdr:nvSpPr>
        <xdr:cNvPr id="521" name="消防費平均値テキスト"/>
        <xdr:cNvSpPr txBox="1"/>
      </xdr:nvSpPr>
      <xdr:spPr>
        <a:xfrm>
          <a:off x="16370300" y="633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16472</xdr:rowOff>
    </xdr:from>
    <xdr:to>
      <xdr:col>23</xdr:col>
      <xdr:colOff>568325</xdr:colOff>
      <xdr:row>37</xdr:row>
      <xdr:rowOff>118072</xdr:rowOff>
    </xdr:to>
    <xdr:sp macro="" textlink="">
      <xdr:nvSpPr>
        <xdr:cNvPr id="522" name="フローチャート : 判断 521"/>
        <xdr:cNvSpPr/>
      </xdr:nvSpPr>
      <xdr:spPr>
        <a:xfrm>
          <a:off x="16268700" y="636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139891</xdr:rowOff>
    </xdr:from>
    <xdr:to>
      <xdr:col>22</xdr:col>
      <xdr:colOff>365125</xdr:colOff>
      <xdr:row>35</xdr:row>
      <xdr:rowOff>59347</xdr:rowOff>
    </xdr:to>
    <xdr:cxnSp macro="">
      <xdr:nvCxnSpPr>
        <xdr:cNvPr id="523" name="直線コネクタ 522"/>
        <xdr:cNvCxnSpPr/>
      </xdr:nvCxnSpPr>
      <xdr:spPr>
        <a:xfrm flipV="1">
          <a:off x="14592300" y="5283391"/>
          <a:ext cx="889000" cy="77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128448</xdr:rowOff>
    </xdr:from>
    <xdr:to>
      <xdr:col>22</xdr:col>
      <xdr:colOff>415925</xdr:colOff>
      <xdr:row>37</xdr:row>
      <xdr:rowOff>58598</xdr:rowOff>
    </xdr:to>
    <xdr:sp macro="" textlink="">
      <xdr:nvSpPr>
        <xdr:cNvPr id="524" name="フローチャート : 判断 523"/>
        <xdr:cNvSpPr/>
      </xdr:nvSpPr>
      <xdr:spPr>
        <a:xfrm>
          <a:off x="15430500" y="63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49725</xdr:rowOff>
    </xdr:from>
    <xdr:ext cx="534377" cy="259045"/>
    <xdr:sp macro="" textlink="">
      <xdr:nvSpPr>
        <xdr:cNvPr id="525" name="テキスト ボックス 524"/>
        <xdr:cNvSpPr txBox="1"/>
      </xdr:nvSpPr>
      <xdr:spPr>
        <a:xfrm>
          <a:off x="15214111" y="63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59347</xdr:rowOff>
    </xdr:from>
    <xdr:to>
      <xdr:col>21</xdr:col>
      <xdr:colOff>161925</xdr:colOff>
      <xdr:row>36</xdr:row>
      <xdr:rowOff>42088</xdr:rowOff>
    </xdr:to>
    <xdr:cxnSp macro="">
      <xdr:nvCxnSpPr>
        <xdr:cNvPr id="526" name="直線コネクタ 525"/>
        <xdr:cNvCxnSpPr/>
      </xdr:nvCxnSpPr>
      <xdr:spPr>
        <a:xfrm flipV="1">
          <a:off x="13703300" y="6060097"/>
          <a:ext cx="889000" cy="15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60020</xdr:rowOff>
    </xdr:from>
    <xdr:to>
      <xdr:col>21</xdr:col>
      <xdr:colOff>212725</xdr:colOff>
      <xdr:row>37</xdr:row>
      <xdr:rowOff>161620</xdr:rowOff>
    </xdr:to>
    <xdr:sp macro="" textlink="">
      <xdr:nvSpPr>
        <xdr:cNvPr id="527" name="フローチャート : 判断 526"/>
        <xdr:cNvSpPr/>
      </xdr:nvSpPr>
      <xdr:spPr>
        <a:xfrm>
          <a:off x="14541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152747</xdr:rowOff>
    </xdr:from>
    <xdr:ext cx="534377" cy="259045"/>
    <xdr:sp macro="" textlink="">
      <xdr:nvSpPr>
        <xdr:cNvPr id="528" name="テキスト ボックス 527"/>
        <xdr:cNvSpPr txBox="1"/>
      </xdr:nvSpPr>
      <xdr:spPr>
        <a:xfrm>
          <a:off x="14325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42088</xdr:rowOff>
    </xdr:from>
    <xdr:to>
      <xdr:col>19</xdr:col>
      <xdr:colOff>644525</xdr:colOff>
      <xdr:row>36</xdr:row>
      <xdr:rowOff>63119</xdr:rowOff>
    </xdr:to>
    <xdr:cxnSp macro="">
      <xdr:nvCxnSpPr>
        <xdr:cNvPr id="529" name="直線コネクタ 528"/>
        <xdr:cNvCxnSpPr/>
      </xdr:nvCxnSpPr>
      <xdr:spPr>
        <a:xfrm flipV="1">
          <a:off x="12814300" y="6214288"/>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83680</xdr:rowOff>
    </xdr:from>
    <xdr:to>
      <xdr:col>20</xdr:col>
      <xdr:colOff>9525</xdr:colOff>
      <xdr:row>38</xdr:row>
      <xdr:rowOff>13830</xdr:rowOff>
    </xdr:to>
    <xdr:sp macro="" textlink="">
      <xdr:nvSpPr>
        <xdr:cNvPr id="530" name="フローチャート : 判断 529"/>
        <xdr:cNvSpPr/>
      </xdr:nvSpPr>
      <xdr:spPr>
        <a:xfrm>
          <a:off x="13652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4957</xdr:rowOff>
    </xdr:from>
    <xdr:ext cx="534377" cy="259045"/>
    <xdr:sp macro="" textlink="">
      <xdr:nvSpPr>
        <xdr:cNvPr id="531" name="テキスト ボックス 530"/>
        <xdr:cNvSpPr txBox="1"/>
      </xdr:nvSpPr>
      <xdr:spPr>
        <a:xfrm>
          <a:off x="13436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114236</xdr:rowOff>
    </xdr:from>
    <xdr:to>
      <xdr:col>18</xdr:col>
      <xdr:colOff>492125</xdr:colOff>
      <xdr:row>38</xdr:row>
      <xdr:rowOff>44386</xdr:rowOff>
    </xdr:to>
    <xdr:sp macro="" textlink="">
      <xdr:nvSpPr>
        <xdr:cNvPr id="532" name="フローチャート : 判断 531"/>
        <xdr:cNvSpPr/>
      </xdr:nvSpPr>
      <xdr:spPr>
        <a:xfrm>
          <a:off x="12763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35513</xdr:rowOff>
    </xdr:from>
    <xdr:ext cx="534377" cy="259045"/>
    <xdr:sp macro="" textlink="">
      <xdr:nvSpPr>
        <xdr:cNvPr id="533" name="テキスト ボックス 532"/>
        <xdr:cNvSpPr txBox="1"/>
      </xdr:nvSpPr>
      <xdr:spPr>
        <a:xfrm>
          <a:off x="12547111" y="65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106883</xdr:rowOff>
    </xdr:from>
    <xdr:to>
      <xdr:col>23</xdr:col>
      <xdr:colOff>568325</xdr:colOff>
      <xdr:row>36</xdr:row>
      <xdr:rowOff>37033</xdr:rowOff>
    </xdr:to>
    <xdr:sp macro="" textlink="">
      <xdr:nvSpPr>
        <xdr:cNvPr id="539" name="円/楕円 538"/>
        <xdr:cNvSpPr/>
      </xdr:nvSpPr>
      <xdr:spPr>
        <a:xfrm>
          <a:off x="16268700" y="610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129760</xdr:rowOff>
    </xdr:from>
    <xdr:ext cx="534377" cy="259045"/>
    <xdr:sp macro="" textlink="">
      <xdr:nvSpPr>
        <xdr:cNvPr id="540" name="消防費該当値テキスト"/>
        <xdr:cNvSpPr txBox="1"/>
      </xdr:nvSpPr>
      <xdr:spPr>
        <a:xfrm>
          <a:off x="16370300" y="59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25,028</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89091</xdr:rowOff>
    </xdr:from>
    <xdr:to>
      <xdr:col>22</xdr:col>
      <xdr:colOff>415925</xdr:colOff>
      <xdr:row>31</xdr:row>
      <xdr:rowOff>19241</xdr:rowOff>
    </xdr:to>
    <xdr:sp macro="" textlink="">
      <xdr:nvSpPr>
        <xdr:cNvPr id="541" name="円/楕円 540"/>
        <xdr:cNvSpPr/>
      </xdr:nvSpPr>
      <xdr:spPr>
        <a:xfrm>
          <a:off x="15430500" y="52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35768</xdr:rowOff>
    </xdr:from>
    <xdr:ext cx="534377" cy="259045"/>
    <xdr:sp macro="" textlink="">
      <xdr:nvSpPr>
        <xdr:cNvPr id="542" name="テキスト ボックス 541"/>
        <xdr:cNvSpPr txBox="1"/>
      </xdr:nvSpPr>
      <xdr:spPr>
        <a:xfrm>
          <a:off x="15214111" y="500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8547</xdr:rowOff>
    </xdr:from>
    <xdr:to>
      <xdr:col>21</xdr:col>
      <xdr:colOff>212725</xdr:colOff>
      <xdr:row>35</xdr:row>
      <xdr:rowOff>110147</xdr:rowOff>
    </xdr:to>
    <xdr:sp macro="" textlink="">
      <xdr:nvSpPr>
        <xdr:cNvPr id="543" name="円/楕円 542"/>
        <xdr:cNvSpPr/>
      </xdr:nvSpPr>
      <xdr:spPr>
        <a:xfrm>
          <a:off x="14541500" y="600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126674</xdr:rowOff>
    </xdr:from>
    <xdr:ext cx="534377" cy="259045"/>
    <xdr:sp macro="" textlink="">
      <xdr:nvSpPr>
        <xdr:cNvPr id="544" name="テキスト ボックス 543"/>
        <xdr:cNvSpPr txBox="1"/>
      </xdr:nvSpPr>
      <xdr:spPr>
        <a:xfrm>
          <a:off x="14325111" y="578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162738</xdr:rowOff>
    </xdr:from>
    <xdr:to>
      <xdr:col>20</xdr:col>
      <xdr:colOff>9525</xdr:colOff>
      <xdr:row>36</xdr:row>
      <xdr:rowOff>92888</xdr:rowOff>
    </xdr:to>
    <xdr:sp macro="" textlink="">
      <xdr:nvSpPr>
        <xdr:cNvPr id="545" name="円/楕円 544"/>
        <xdr:cNvSpPr/>
      </xdr:nvSpPr>
      <xdr:spPr>
        <a:xfrm>
          <a:off x="13652500" y="616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109415</xdr:rowOff>
    </xdr:from>
    <xdr:ext cx="534377" cy="259045"/>
    <xdr:sp macro="" textlink="">
      <xdr:nvSpPr>
        <xdr:cNvPr id="546" name="テキスト ボックス 545"/>
        <xdr:cNvSpPr txBox="1"/>
      </xdr:nvSpPr>
      <xdr:spPr>
        <a:xfrm>
          <a:off x="13436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12319</xdr:rowOff>
    </xdr:from>
    <xdr:to>
      <xdr:col>18</xdr:col>
      <xdr:colOff>492125</xdr:colOff>
      <xdr:row>36</xdr:row>
      <xdr:rowOff>113919</xdr:rowOff>
    </xdr:to>
    <xdr:sp macro="" textlink="">
      <xdr:nvSpPr>
        <xdr:cNvPr id="547" name="円/楕円 546"/>
        <xdr:cNvSpPr/>
      </xdr:nvSpPr>
      <xdr:spPr>
        <a:xfrm>
          <a:off x="12763500" y="61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130446</xdr:rowOff>
    </xdr:from>
    <xdr:ext cx="534377" cy="259045"/>
    <xdr:sp macro="" textlink="">
      <xdr:nvSpPr>
        <xdr:cNvPr id="548" name="テキスト ボックス 547"/>
        <xdr:cNvSpPr txBox="1"/>
      </xdr:nvSpPr>
      <xdr:spPr>
        <a:xfrm>
          <a:off x="12547111" y="595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25661</xdr:rowOff>
    </xdr:from>
    <xdr:to>
      <xdr:col>23</xdr:col>
      <xdr:colOff>516889</xdr:colOff>
      <xdr:row>59</xdr:row>
      <xdr:rowOff>13252</xdr:rowOff>
    </xdr:to>
    <xdr:cxnSp macro="">
      <xdr:nvCxnSpPr>
        <xdr:cNvPr id="575" name="直線コネクタ 574"/>
        <xdr:cNvCxnSpPr/>
      </xdr:nvCxnSpPr>
      <xdr:spPr>
        <a:xfrm flipV="1">
          <a:off x="16317595" y="8941061"/>
          <a:ext cx="1269" cy="1187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17079</xdr:rowOff>
    </xdr:from>
    <xdr:ext cx="534377" cy="259045"/>
    <xdr:sp macro="" textlink="">
      <xdr:nvSpPr>
        <xdr:cNvPr id="576" name="教育費最小値テキスト"/>
        <xdr:cNvSpPr txBox="1"/>
      </xdr:nvSpPr>
      <xdr:spPr>
        <a:xfrm>
          <a:off x="16370300" y="1013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59</xdr:row>
      <xdr:rowOff>13252</xdr:rowOff>
    </xdr:from>
    <xdr:to>
      <xdr:col>23</xdr:col>
      <xdr:colOff>606425</xdr:colOff>
      <xdr:row>59</xdr:row>
      <xdr:rowOff>13252</xdr:rowOff>
    </xdr:to>
    <xdr:cxnSp macro="">
      <xdr:nvCxnSpPr>
        <xdr:cNvPr id="577" name="直線コネクタ 576"/>
        <xdr:cNvCxnSpPr/>
      </xdr:nvCxnSpPr>
      <xdr:spPr>
        <a:xfrm>
          <a:off x="16230600" y="1012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143788</xdr:rowOff>
    </xdr:from>
    <xdr:ext cx="534377" cy="259045"/>
    <xdr:sp macro="" textlink="">
      <xdr:nvSpPr>
        <xdr:cNvPr id="578" name="教育費最大値テキスト"/>
        <xdr:cNvSpPr txBox="1"/>
      </xdr:nvSpPr>
      <xdr:spPr>
        <a:xfrm>
          <a:off x="16370300" y="871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52</xdr:row>
      <xdr:rowOff>25661</xdr:rowOff>
    </xdr:from>
    <xdr:to>
      <xdr:col>23</xdr:col>
      <xdr:colOff>606425</xdr:colOff>
      <xdr:row>52</xdr:row>
      <xdr:rowOff>25661</xdr:rowOff>
    </xdr:to>
    <xdr:cxnSp macro="">
      <xdr:nvCxnSpPr>
        <xdr:cNvPr id="579" name="直線コネクタ 578"/>
        <xdr:cNvCxnSpPr/>
      </xdr:nvCxnSpPr>
      <xdr:spPr>
        <a:xfrm>
          <a:off x="16230600" y="8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17007</xdr:rowOff>
    </xdr:from>
    <xdr:to>
      <xdr:col>23</xdr:col>
      <xdr:colOff>517525</xdr:colOff>
      <xdr:row>56</xdr:row>
      <xdr:rowOff>32144</xdr:rowOff>
    </xdr:to>
    <xdr:cxnSp macro="">
      <xdr:nvCxnSpPr>
        <xdr:cNvPr id="580" name="直線コネクタ 579"/>
        <xdr:cNvCxnSpPr/>
      </xdr:nvCxnSpPr>
      <xdr:spPr>
        <a:xfrm>
          <a:off x="15481300" y="9618207"/>
          <a:ext cx="8382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62788</xdr:rowOff>
    </xdr:from>
    <xdr:ext cx="534377" cy="259045"/>
    <xdr:sp macro="" textlink="">
      <xdr:nvSpPr>
        <xdr:cNvPr id="581" name="教育費平均値テキスト"/>
        <xdr:cNvSpPr txBox="1"/>
      </xdr:nvSpPr>
      <xdr:spPr>
        <a:xfrm>
          <a:off x="16370300" y="966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84361</xdr:rowOff>
    </xdr:from>
    <xdr:to>
      <xdr:col>23</xdr:col>
      <xdr:colOff>568325</xdr:colOff>
      <xdr:row>57</xdr:row>
      <xdr:rowOff>14511</xdr:rowOff>
    </xdr:to>
    <xdr:sp macro="" textlink="">
      <xdr:nvSpPr>
        <xdr:cNvPr id="582" name="フローチャート : 判断 581"/>
        <xdr:cNvSpPr/>
      </xdr:nvSpPr>
      <xdr:spPr>
        <a:xfrm>
          <a:off x="162687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69455</xdr:rowOff>
    </xdr:from>
    <xdr:to>
      <xdr:col>22</xdr:col>
      <xdr:colOff>365125</xdr:colOff>
      <xdr:row>56</xdr:row>
      <xdr:rowOff>17007</xdr:rowOff>
    </xdr:to>
    <xdr:cxnSp macro="">
      <xdr:nvCxnSpPr>
        <xdr:cNvPr id="583" name="直線コネクタ 582"/>
        <xdr:cNvCxnSpPr/>
      </xdr:nvCxnSpPr>
      <xdr:spPr>
        <a:xfrm>
          <a:off x="14592300" y="8641955"/>
          <a:ext cx="889000" cy="97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56700</xdr:rowOff>
    </xdr:from>
    <xdr:to>
      <xdr:col>22</xdr:col>
      <xdr:colOff>415925</xdr:colOff>
      <xdr:row>56</xdr:row>
      <xdr:rowOff>158300</xdr:rowOff>
    </xdr:to>
    <xdr:sp macro="" textlink="">
      <xdr:nvSpPr>
        <xdr:cNvPr id="584" name="フローチャート : 判断 583"/>
        <xdr:cNvSpPr/>
      </xdr:nvSpPr>
      <xdr:spPr>
        <a:xfrm>
          <a:off x="15430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149427</xdr:rowOff>
    </xdr:from>
    <xdr:ext cx="534377" cy="259045"/>
    <xdr:sp macro="" textlink="">
      <xdr:nvSpPr>
        <xdr:cNvPr id="585" name="テキスト ボックス 584"/>
        <xdr:cNvSpPr txBox="1"/>
      </xdr:nvSpPr>
      <xdr:spPr>
        <a:xfrm>
          <a:off x="15214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69455</xdr:rowOff>
    </xdr:from>
    <xdr:to>
      <xdr:col>21</xdr:col>
      <xdr:colOff>161925</xdr:colOff>
      <xdr:row>51</xdr:row>
      <xdr:rowOff>116693</xdr:rowOff>
    </xdr:to>
    <xdr:cxnSp macro="">
      <xdr:nvCxnSpPr>
        <xdr:cNvPr id="586" name="直線コネクタ 585"/>
        <xdr:cNvCxnSpPr/>
      </xdr:nvCxnSpPr>
      <xdr:spPr>
        <a:xfrm flipV="1">
          <a:off x="13703300" y="8641955"/>
          <a:ext cx="889000" cy="2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87" name="フローチャート : 判断 586"/>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51440</xdr:rowOff>
    </xdr:from>
    <xdr:ext cx="534377" cy="259045"/>
    <xdr:sp macro="" textlink="">
      <xdr:nvSpPr>
        <xdr:cNvPr id="588" name="テキスト ボックス 587"/>
        <xdr:cNvSpPr txBox="1"/>
      </xdr:nvSpPr>
      <xdr:spPr>
        <a:xfrm>
          <a:off x="14325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116693</xdr:rowOff>
    </xdr:from>
    <xdr:to>
      <xdr:col>19</xdr:col>
      <xdr:colOff>644525</xdr:colOff>
      <xdr:row>56</xdr:row>
      <xdr:rowOff>54612</xdr:rowOff>
    </xdr:to>
    <xdr:cxnSp macro="">
      <xdr:nvCxnSpPr>
        <xdr:cNvPr id="589" name="直線コネクタ 588"/>
        <xdr:cNvCxnSpPr/>
      </xdr:nvCxnSpPr>
      <xdr:spPr>
        <a:xfrm flipV="1">
          <a:off x="12814300" y="8860643"/>
          <a:ext cx="889000" cy="79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90" name="フローチャート : 判断 589"/>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58575</xdr:rowOff>
    </xdr:from>
    <xdr:ext cx="534377" cy="259045"/>
    <xdr:sp macro="" textlink="">
      <xdr:nvSpPr>
        <xdr:cNvPr id="591" name="テキスト ボックス 590"/>
        <xdr:cNvSpPr txBox="1"/>
      </xdr:nvSpPr>
      <xdr:spPr>
        <a:xfrm>
          <a:off x="13436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92" name="フローチャート : 判断 591"/>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93" name="テキスト ボックス 592"/>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152794</xdr:rowOff>
    </xdr:from>
    <xdr:to>
      <xdr:col>23</xdr:col>
      <xdr:colOff>568325</xdr:colOff>
      <xdr:row>56</xdr:row>
      <xdr:rowOff>82944</xdr:rowOff>
    </xdr:to>
    <xdr:sp macro="" textlink="">
      <xdr:nvSpPr>
        <xdr:cNvPr id="599" name="円/楕円 598"/>
        <xdr:cNvSpPr/>
      </xdr:nvSpPr>
      <xdr:spPr>
        <a:xfrm>
          <a:off x="16268700" y="95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4221</xdr:rowOff>
    </xdr:from>
    <xdr:ext cx="534377" cy="259045"/>
    <xdr:sp macro="" textlink="">
      <xdr:nvSpPr>
        <xdr:cNvPr id="600" name="教育費該当値テキスト"/>
        <xdr:cNvSpPr txBox="1"/>
      </xdr:nvSpPr>
      <xdr:spPr>
        <a:xfrm>
          <a:off x="16370300" y="94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55,587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137657</xdr:rowOff>
    </xdr:from>
    <xdr:to>
      <xdr:col>22</xdr:col>
      <xdr:colOff>415925</xdr:colOff>
      <xdr:row>56</xdr:row>
      <xdr:rowOff>67807</xdr:rowOff>
    </xdr:to>
    <xdr:sp macro="" textlink="">
      <xdr:nvSpPr>
        <xdr:cNvPr id="601" name="円/楕円 600"/>
        <xdr:cNvSpPr/>
      </xdr:nvSpPr>
      <xdr:spPr>
        <a:xfrm>
          <a:off x="15430500" y="95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84334</xdr:rowOff>
    </xdr:from>
    <xdr:ext cx="534377" cy="259045"/>
    <xdr:sp macro="" textlink="">
      <xdr:nvSpPr>
        <xdr:cNvPr id="602" name="テキスト ボックス 601"/>
        <xdr:cNvSpPr txBox="1"/>
      </xdr:nvSpPr>
      <xdr:spPr>
        <a:xfrm>
          <a:off x="15214111" y="934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56,514</a:t>
          </a:r>
          <a:endParaRPr kumimoji="1" lang="ja-JP" altLang="en-US" sz="1000" b="1">
            <a:solidFill>
              <a:srgbClr val="FF0000"/>
            </a:solidFill>
            <a:latin typeface="ＭＳ Ｐゴシック"/>
          </a:endParaRPr>
        </a:p>
      </xdr:txBody>
    </xdr:sp>
    <xdr:clientData/>
  </xdr:oneCellAnchor>
  <xdr:twoCellAnchor>
    <xdr:from>
      <xdr:col>21</xdr:col>
      <xdr:colOff>111125</xdr:colOff>
      <xdr:row>50</xdr:row>
      <xdr:rowOff>18655</xdr:rowOff>
    </xdr:from>
    <xdr:to>
      <xdr:col>21</xdr:col>
      <xdr:colOff>212725</xdr:colOff>
      <xdr:row>50</xdr:row>
      <xdr:rowOff>120255</xdr:rowOff>
    </xdr:to>
    <xdr:sp macro="" textlink="">
      <xdr:nvSpPr>
        <xdr:cNvPr id="603" name="円/楕円 602"/>
        <xdr:cNvSpPr/>
      </xdr:nvSpPr>
      <xdr:spPr>
        <a:xfrm>
          <a:off x="14541500" y="85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48</xdr:row>
      <xdr:rowOff>136782</xdr:rowOff>
    </xdr:from>
    <xdr:ext cx="599010" cy="259045"/>
    <xdr:sp macro="" textlink="">
      <xdr:nvSpPr>
        <xdr:cNvPr id="604" name="テキスト ボックス 603"/>
        <xdr:cNvSpPr txBox="1"/>
      </xdr:nvSpPr>
      <xdr:spPr>
        <a:xfrm>
          <a:off x="14292794" y="836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116,302</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65893</xdr:rowOff>
    </xdr:from>
    <xdr:to>
      <xdr:col>20</xdr:col>
      <xdr:colOff>9525</xdr:colOff>
      <xdr:row>51</xdr:row>
      <xdr:rowOff>167493</xdr:rowOff>
    </xdr:to>
    <xdr:sp macro="" textlink="">
      <xdr:nvSpPr>
        <xdr:cNvPr id="605" name="円/楕円 604"/>
        <xdr:cNvSpPr/>
      </xdr:nvSpPr>
      <xdr:spPr>
        <a:xfrm>
          <a:off x="13652500" y="88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50</xdr:row>
      <xdr:rowOff>12570</xdr:rowOff>
    </xdr:from>
    <xdr:ext cx="599010" cy="259045"/>
    <xdr:sp macro="" textlink="">
      <xdr:nvSpPr>
        <xdr:cNvPr id="606" name="テキスト ボックス 605"/>
        <xdr:cNvSpPr txBox="1"/>
      </xdr:nvSpPr>
      <xdr:spPr>
        <a:xfrm>
          <a:off x="13403794" y="858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102,909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3812</xdr:rowOff>
    </xdr:from>
    <xdr:to>
      <xdr:col>18</xdr:col>
      <xdr:colOff>492125</xdr:colOff>
      <xdr:row>56</xdr:row>
      <xdr:rowOff>105412</xdr:rowOff>
    </xdr:to>
    <xdr:sp macro="" textlink="">
      <xdr:nvSpPr>
        <xdr:cNvPr id="607" name="円/楕円 606"/>
        <xdr:cNvSpPr/>
      </xdr:nvSpPr>
      <xdr:spPr>
        <a:xfrm>
          <a:off x="12763500" y="960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121939</xdr:rowOff>
    </xdr:from>
    <xdr:ext cx="534377" cy="259045"/>
    <xdr:sp macro="" textlink="">
      <xdr:nvSpPr>
        <xdr:cNvPr id="608" name="テキスト ボックス 607"/>
        <xdr:cNvSpPr txBox="1"/>
      </xdr:nvSpPr>
      <xdr:spPr>
        <a:xfrm>
          <a:off x="12547111" y="938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30" name="直線コネクタ 629"/>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33"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4" name="直線コネクタ 633"/>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93202</xdr:rowOff>
    </xdr:from>
    <xdr:to>
      <xdr:col>23</xdr:col>
      <xdr:colOff>517525</xdr:colOff>
      <xdr:row>78</xdr:row>
      <xdr:rowOff>4094</xdr:rowOff>
    </xdr:to>
    <xdr:cxnSp macro="">
      <xdr:nvCxnSpPr>
        <xdr:cNvPr id="635" name="直線コネクタ 634"/>
        <xdr:cNvCxnSpPr/>
      </xdr:nvCxnSpPr>
      <xdr:spPr>
        <a:xfrm>
          <a:off x="15481300" y="13294852"/>
          <a:ext cx="838200" cy="8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9628</xdr:rowOff>
    </xdr:from>
    <xdr:ext cx="469744" cy="259045"/>
    <xdr:sp macro="" textlink="">
      <xdr:nvSpPr>
        <xdr:cNvPr id="636" name="災害復旧費平均値テキスト"/>
        <xdr:cNvSpPr txBox="1"/>
      </xdr:nvSpPr>
      <xdr:spPr>
        <a:xfrm>
          <a:off x="16370300" y="1338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7" name="フローチャート : 判断 636"/>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78389</xdr:rowOff>
    </xdr:from>
    <xdr:to>
      <xdr:col>22</xdr:col>
      <xdr:colOff>365125</xdr:colOff>
      <xdr:row>77</xdr:row>
      <xdr:rowOff>93202</xdr:rowOff>
    </xdr:to>
    <xdr:cxnSp macro="">
      <xdr:nvCxnSpPr>
        <xdr:cNvPr id="638" name="直線コネクタ 637"/>
        <xdr:cNvCxnSpPr/>
      </xdr:nvCxnSpPr>
      <xdr:spPr>
        <a:xfrm>
          <a:off x="14592300" y="13108589"/>
          <a:ext cx="889000" cy="18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9" name="フローチャート : 判断 638"/>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40901</xdr:rowOff>
    </xdr:from>
    <xdr:ext cx="469744" cy="259045"/>
    <xdr:sp macro="" textlink="">
      <xdr:nvSpPr>
        <xdr:cNvPr id="640" name="テキスト ボックス 639"/>
        <xdr:cNvSpPr txBox="1"/>
      </xdr:nvSpPr>
      <xdr:spPr>
        <a:xfrm>
          <a:off x="15246427" y="134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63553</xdr:rowOff>
    </xdr:from>
    <xdr:to>
      <xdr:col>21</xdr:col>
      <xdr:colOff>161925</xdr:colOff>
      <xdr:row>76</xdr:row>
      <xdr:rowOff>78389</xdr:rowOff>
    </xdr:to>
    <xdr:cxnSp macro="">
      <xdr:nvCxnSpPr>
        <xdr:cNvPr id="641" name="直線コネクタ 640"/>
        <xdr:cNvCxnSpPr/>
      </xdr:nvCxnSpPr>
      <xdr:spPr>
        <a:xfrm>
          <a:off x="13703300" y="12922303"/>
          <a:ext cx="889000" cy="18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42" name="フローチャート : 判断 641"/>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92587</xdr:rowOff>
    </xdr:from>
    <xdr:ext cx="469744" cy="259045"/>
    <xdr:sp macro="" textlink="">
      <xdr:nvSpPr>
        <xdr:cNvPr id="643" name="テキスト ボックス 642"/>
        <xdr:cNvSpPr txBox="1"/>
      </xdr:nvSpPr>
      <xdr:spPr>
        <a:xfrm>
          <a:off x="14357427" y="134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42797</xdr:rowOff>
    </xdr:from>
    <xdr:to>
      <xdr:col>19</xdr:col>
      <xdr:colOff>644525</xdr:colOff>
      <xdr:row>75</xdr:row>
      <xdr:rowOff>63553</xdr:rowOff>
    </xdr:to>
    <xdr:cxnSp macro="">
      <xdr:nvCxnSpPr>
        <xdr:cNvPr id="644" name="直線コネクタ 643"/>
        <xdr:cNvCxnSpPr/>
      </xdr:nvCxnSpPr>
      <xdr:spPr>
        <a:xfrm>
          <a:off x="12814300" y="12387197"/>
          <a:ext cx="889000" cy="5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5" name="フローチャート : 判断 644"/>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86027</xdr:rowOff>
    </xdr:from>
    <xdr:ext cx="469744" cy="259045"/>
    <xdr:sp macro="" textlink="">
      <xdr:nvSpPr>
        <xdr:cNvPr id="646" name="テキスト ボックス 645"/>
        <xdr:cNvSpPr txBox="1"/>
      </xdr:nvSpPr>
      <xdr:spPr>
        <a:xfrm>
          <a:off x="13468427" y="134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7" name="フローチャート : 判断 646"/>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71579</xdr:rowOff>
    </xdr:from>
    <xdr:ext cx="469744" cy="259045"/>
    <xdr:sp macro="" textlink="">
      <xdr:nvSpPr>
        <xdr:cNvPr id="648" name="テキスト ボックス 647"/>
        <xdr:cNvSpPr txBox="1"/>
      </xdr:nvSpPr>
      <xdr:spPr>
        <a:xfrm>
          <a:off x="12579427"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124744</xdr:rowOff>
    </xdr:from>
    <xdr:to>
      <xdr:col>23</xdr:col>
      <xdr:colOff>568325</xdr:colOff>
      <xdr:row>78</xdr:row>
      <xdr:rowOff>54894</xdr:rowOff>
    </xdr:to>
    <xdr:sp macro="" textlink="">
      <xdr:nvSpPr>
        <xdr:cNvPr id="654" name="円/楕円 653"/>
        <xdr:cNvSpPr/>
      </xdr:nvSpPr>
      <xdr:spPr>
        <a:xfrm>
          <a:off x="16268700" y="1332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147621</xdr:rowOff>
    </xdr:from>
    <xdr:ext cx="469744" cy="259045"/>
    <xdr:sp macro="" textlink="">
      <xdr:nvSpPr>
        <xdr:cNvPr id="655" name="災害復旧費該当値テキスト"/>
        <xdr:cNvSpPr txBox="1"/>
      </xdr:nvSpPr>
      <xdr:spPr>
        <a:xfrm>
          <a:off x="16370300" y="1317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42402</xdr:rowOff>
    </xdr:from>
    <xdr:to>
      <xdr:col>22</xdr:col>
      <xdr:colOff>415925</xdr:colOff>
      <xdr:row>77</xdr:row>
      <xdr:rowOff>144002</xdr:rowOff>
    </xdr:to>
    <xdr:sp macro="" textlink="">
      <xdr:nvSpPr>
        <xdr:cNvPr id="656" name="円/楕円 655"/>
        <xdr:cNvSpPr/>
      </xdr:nvSpPr>
      <xdr:spPr>
        <a:xfrm>
          <a:off x="15430500" y="132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160529</xdr:rowOff>
    </xdr:from>
    <xdr:ext cx="469744" cy="259045"/>
    <xdr:sp macro="" textlink="">
      <xdr:nvSpPr>
        <xdr:cNvPr id="657" name="テキスト ボックス 656"/>
        <xdr:cNvSpPr txBox="1"/>
      </xdr:nvSpPr>
      <xdr:spPr>
        <a:xfrm>
          <a:off x="15246427" y="1301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27589</xdr:rowOff>
    </xdr:from>
    <xdr:to>
      <xdr:col>21</xdr:col>
      <xdr:colOff>212725</xdr:colOff>
      <xdr:row>76</xdr:row>
      <xdr:rowOff>129189</xdr:rowOff>
    </xdr:to>
    <xdr:sp macro="" textlink="">
      <xdr:nvSpPr>
        <xdr:cNvPr id="658" name="円/楕円 657"/>
        <xdr:cNvSpPr/>
      </xdr:nvSpPr>
      <xdr:spPr>
        <a:xfrm>
          <a:off x="14541500" y="130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145717</xdr:rowOff>
    </xdr:from>
    <xdr:ext cx="534377" cy="259045"/>
    <xdr:sp macro="" textlink="">
      <xdr:nvSpPr>
        <xdr:cNvPr id="659" name="テキスト ボックス 658"/>
        <xdr:cNvSpPr txBox="1"/>
      </xdr:nvSpPr>
      <xdr:spPr>
        <a:xfrm>
          <a:off x="14325111" y="1283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12753</xdr:rowOff>
    </xdr:from>
    <xdr:to>
      <xdr:col>20</xdr:col>
      <xdr:colOff>9525</xdr:colOff>
      <xdr:row>75</xdr:row>
      <xdr:rowOff>114353</xdr:rowOff>
    </xdr:to>
    <xdr:sp macro="" textlink="">
      <xdr:nvSpPr>
        <xdr:cNvPr id="660" name="円/楕円 659"/>
        <xdr:cNvSpPr/>
      </xdr:nvSpPr>
      <xdr:spPr>
        <a:xfrm>
          <a:off x="13652500" y="1287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130880</xdr:rowOff>
    </xdr:from>
    <xdr:ext cx="534377" cy="259045"/>
    <xdr:sp macro="" textlink="">
      <xdr:nvSpPr>
        <xdr:cNvPr id="661" name="テキスト ボックス 660"/>
        <xdr:cNvSpPr txBox="1"/>
      </xdr:nvSpPr>
      <xdr:spPr>
        <a:xfrm>
          <a:off x="13436111" y="12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25,831</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163447</xdr:rowOff>
    </xdr:from>
    <xdr:to>
      <xdr:col>18</xdr:col>
      <xdr:colOff>492125</xdr:colOff>
      <xdr:row>72</xdr:row>
      <xdr:rowOff>93597</xdr:rowOff>
    </xdr:to>
    <xdr:sp macro="" textlink="">
      <xdr:nvSpPr>
        <xdr:cNvPr id="662" name="円/楕円 661"/>
        <xdr:cNvSpPr/>
      </xdr:nvSpPr>
      <xdr:spPr>
        <a:xfrm>
          <a:off x="12763500" y="123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110124</xdr:rowOff>
    </xdr:from>
    <xdr:ext cx="534377" cy="259045"/>
    <xdr:sp macro="" textlink="">
      <xdr:nvSpPr>
        <xdr:cNvPr id="663" name="テキスト ボックス 662"/>
        <xdr:cNvSpPr txBox="1"/>
      </xdr:nvSpPr>
      <xdr:spPr>
        <a:xfrm>
          <a:off x="12547111" y="1211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7" name="直線コネクタ 686"/>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8"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9" name="直線コネクタ 688"/>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90"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91" name="直線コネクタ 690"/>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156477</xdr:rowOff>
    </xdr:from>
    <xdr:to>
      <xdr:col>23</xdr:col>
      <xdr:colOff>517525</xdr:colOff>
      <xdr:row>93</xdr:row>
      <xdr:rowOff>159093</xdr:rowOff>
    </xdr:to>
    <xdr:cxnSp macro="">
      <xdr:nvCxnSpPr>
        <xdr:cNvPr id="692" name="直線コネクタ 691"/>
        <xdr:cNvCxnSpPr/>
      </xdr:nvCxnSpPr>
      <xdr:spPr>
        <a:xfrm flipV="1">
          <a:off x="15481300" y="16101327"/>
          <a:ext cx="8382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93"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4" name="フローチャート : 判断 693"/>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147917</xdr:rowOff>
    </xdr:from>
    <xdr:to>
      <xdr:col>22</xdr:col>
      <xdr:colOff>365125</xdr:colOff>
      <xdr:row>93</xdr:row>
      <xdr:rowOff>159093</xdr:rowOff>
    </xdr:to>
    <xdr:cxnSp macro="">
      <xdr:nvCxnSpPr>
        <xdr:cNvPr id="695" name="直線コネクタ 694"/>
        <xdr:cNvCxnSpPr/>
      </xdr:nvCxnSpPr>
      <xdr:spPr>
        <a:xfrm>
          <a:off x="14592300" y="16092767"/>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6" name="フローチャート : 判断 695"/>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7" name="テキスト ボックス 696"/>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147917</xdr:rowOff>
    </xdr:from>
    <xdr:to>
      <xdr:col>21</xdr:col>
      <xdr:colOff>161925</xdr:colOff>
      <xdr:row>93</xdr:row>
      <xdr:rowOff>148031</xdr:rowOff>
    </xdr:to>
    <xdr:cxnSp macro="">
      <xdr:nvCxnSpPr>
        <xdr:cNvPr id="698" name="直線コネクタ 697"/>
        <xdr:cNvCxnSpPr/>
      </xdr:nvCxnSpPr>
      <xdr:spPr>
        <a:xfrm flipV="1">
          <a:off x="13703300" y="1609276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9" name="フローチャート : 判断 698"/>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700" name="テキスト ボックス 699"/>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135776</xdr:rowOff>
    </xdr:from>
    <xdr:to>
      <xdr:col>19</xdr:col>
      <xdr:colOff>644525</xdr:colOff>
      <xdr:row>93</xdr:row>
      <xdr:rowOff>148031</xdr:rowOff>
    </xdr:to>
    <xdr:cxnSp macro="">
      <xdr:nvCxnSpPr>
        <xdr:cNvPr id="701" name="直線コネクタ 700"/>
        <xdr:cNvCxnSpPr/>
      </xdr:nvCxnSpPr>
      <xdr:spPr>
        <a:xfrm>
          <a:off x="12814300" y="16080626"/>
          <a:ext cx="889000" cy="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702" name="フローチャート : 判断 701"/>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703" name="テキスト ボックス 702"/>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4" name="フローチャート : 判断 703"/>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5" name="テキスト ボックス 704"/>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105677</xdr:rowOff>
    </xdr:from>
    <xdr:to>
      <xdr:col>23</xdr:col>
      <xdr:colOff>568325</xdr:colOff>
      <xdr:row>94</xdr:row>
      <xdr:rowOff>35827</xdr:rowOff>
    </xdr:to>
    <xdr:sp macro="" textlink="">
      <xdr:nvSpPr>
        <xdr:cNvPr id="711" name="円/楕円 710"/>
        <xdr:cNvSpPr/>
      </xdr:nvSpPr>
      <xdr:spPr>
        <a:xfrm>
          <a:off x="16268700" y="160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128554</xdr:rowOff>
    </xdr:from>
    <xdr:ext cx="534377" cy="259045"/>
    <xdr:sp macro="" textlink="">
      <xdr:nvSpPr>
        <xdr:cNvPr id="712" name="公債費該当値テキスト"/>
        <xdr:cNvSpPr txBox="1"/>
      </xdr:nvSpPr>
      <xdr:spPr>
        <a:xfrm>
          <a:off x="16370300" y="1590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72,179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108293</xdr:rowOff>
    </xdr:from>
    <xdr:to>
      <xdr:col>22</xdr:col>
      <xdr:colOff>415925</xdr:colOff>
      <xdr:row>94</xdr:row>
      <xdr:rowOff>38443</xdr:rowOff>
    </xdr:to>
    <xdr:sp macro="" textlink="">
      <xdr:nvSpPr>
        <xdr:cNvPr id="713" name="円/楕円 712"/>
        <xdr:cNvSpPr/>
      </xdr:nvSpPr>
      <xdr:spPr>
        <a:xfrm>
          <a:off x="15430500" y="160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54970</xdr:rowOff>
    </xdr:from>
    <xdr:ext cx="534377" cy="259045"/>
    <xdr:sp macro="" textlink="">
      <xdr:nvSpPr>
        <xdr:cNvPr id="714" name="テキスト ボックス 713"/>
        <xdr:cNvSpPr txBox="1"/>
      </xdr:nvSpPr>
      <xdr:spPr>
        <a:xfrm>
          <a:off x="15214111" y="1582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97117</xdr:rowOff>
    </xdr:from>
    <xdr:to>
      <xdr:col>21</xdr:col>
      <xdr:colOff>212725</xdr:colOff>
      <xdr:row>94</xdr:row>
      <xdr:rowOff>27267</xdr:rowOff>
    </xdr:to>
    <xdr:sp macro="" textlink="">
      <xdr:nvSpPr>
        <xdr:cNvPr id="715" name="円/楕円 714"/>
        <xdr:cNvSpPr/>
      </xdr:nvSpPr>
      <xdr:spPr>
        <a:xfrm>
          <a:off x="14541500" y="160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43794</xdr:rowOff>
    </xdr:from>
    <xdr:ext cx="534377" cy="259045"/>
    <xdr:sp macro="" textlink="">
      <xdr:nvSpPr>
        <xdr:cNvPr id="716" name="テキスト ボックス 715"/>
        <xdr:cNvSpPr txBox="1"/>
      </xdr:nvSpPr>
      <xdr:spPr>
        <a:xfrm>
          <a:off x="14325111" y="1581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72,853</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97231</xdr:rowOff>
    </xdr:from>
    <xdr:to>
      <xdr:col>20</xdr:col>
      <xdr:colOff>9525</xdr:colOff>
      <xdr:row>94</xdr:row>
      <xdr:rowOff>27381</xdr:rowOff>
    </xdr:to>
    <xdr:sp macro="" textlink="">
      <xdr:nvSpPr>
        <xdr:cNvPr id="717" name="円/楕円 716"/>
        <xdr:cNvSpPr/>
      </xdr:nvSpPr>
      <xdr:spPr>
        <a:xfrm>
          <a:off x="13652500" y="1604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43908</xdr:rowOff>
    </xdr:from>
    <xdr:ext cx="534377" cy="259045"/>
    <xdr:sp macro="" textlink="">
      <xdr:nvSpPr>
        <xdr:cNvPr id="718" name="テキスト ボックス 717"/>
        <xdr:cNvSpPr txBox="1"/>
      </xdr:nvSpPr>
      <xdr:spPr>
        <a:xfrm>
          <a:off x="13436111" y="158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84976</xdr:rowOff>
    </xdr:from>
    <xdr:to>
      <xdr:col>18</xdr:col>
      <xdr:colOff>492125</xdr:colOff>
      <xdr:row>94</xdr:row>
      <xdr:rowOff>15126</xdr:rowOff>
    </xdr:to>
    <xdr:sp macro="" textlink="">
      <xdr:nvSpPr>
        <xdr:cNvPr id="719" name="円/楕円 718"/>
        <xdr:cNvSpPr/>
      </xdr:nvSpPr>
      <xdr:spPr>
        <a:xfrm>
          <a:off x="12763500" y="160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31653</xdr:rowOff>
    </xdr:from>
    <xdr:ext cx="534377" cy="259045"/>
    <xdr:sp macro="" textlink="">
      <xdr:nvSpPr>
        <xdr:cNvPr id="720" name="テキスト ボックス 719"/>
        <xdr:cNvSpPr txBox="1"/>
      </xdr:nvSpPr>
      <xdr:spPr>
        <a:xfrm>
          <a:off x="12547111" y="158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4" name="直線コネクタ 743"/>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5"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7"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8" name="直線コネクタ 747"/>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50"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51" name="フローチャート : 判断 750"/>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3" name="フローチャート : 判断 752"/>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4" name="テキスト ボックス 753"/>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6" name="フローチャート : 判断 755"/>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7" name="テキスト ボックス 756"/>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9" name="フローチャート : 判断 758"/>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60" name="テキスト ボックス 759"/>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61" name="フローチャート : 判断 760"/>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62" name="テキスト ボックス 761"/>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9"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民生費は、住民一人当たり</a:t>
          </a:r>
          <a:r>
            <a:rPr kumimoji="1" lang="en-US" altLang="ja-JP" sz="1100">
              <a:solidFill>
                <a:sysClr val="windowText" lastClr="000000"/>
              </a:solidFill>
              <a:latin typeface="ＭＳ Ｐゴシック"/>
            </a:rPr>
            <a:t>179,079</a:t>
          </a:r>
          <a:r>
            <a:rPr kumimoji="1" lang="ja-JP" altLang="en-US" sz="1100">
              <a:solidFill>
                <a:sysClr val="windowText" lastClr="000000"/>
              </a:solidFill>
              <a:latin typeface="ＭＳ Ｐゴシック"/>
            </a:rPr>
            <a:t>円となっており、前年に比べ</a:t>
          </a:r>
          <a:r>
            <a:rPr kumimoji="1" lang="en-US" altLang="ja-JP" sz="1100">
              <a:solidFill>
                <a:sysClr val="windowText" lastClr="000000"/>
              </a:solidFill>
              <a:latin typeface="ＭＳ Ｐゴシック"/>
            </a:rPr>
            <a:t>11,347</a:t>
          </a:r>
          <a:r>
            <a:rPr kumimoji="1" lang="ja-JP" altLang="en-US" sz="1100">
              <a:solidFill>
                <a:sysClr val="windowText" lastClr="000000"/>
              </a:solidFill>
              <a:latin typeface="ＭＳ Ｐゴシック"/>
            </a:rPr>
            <a:t>円の増加となっている。主な要因としては、臨時福祉給付金の増加や生活保護費の増加、広域化に向けた事務費繰出しの見直しにより国民健康保険事業特別会計への繰出金の増加によるものである。</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衛生費は、住民一人当たり</a:t>
          </a:r>
          <a:r>
            <a:rPr kumimoji="1" lang="en-US" altLang="ja-JP" sz="1100">
              <a:solidFill>
                <a:sysClr val="windowText" lastClr="000000"/>
              </a:solidFill>
              <a:latin typeface="ＭＳ Ｐゴシック"/>
            </a:rPr>
            <a:t>66,391</a:t>
          </a:r>
          <a:r>
            <a:rPr kumimoji="1" lang="ja-JP" altLang="en-US" sz="1100">
              <a:solidFill>
                <a:sysClr val="windowText" lastClr="000000"/>
              </a:solidFill>
              <a:latin typeface="ＭＳ Ｐゴシック"/>
            </a:rPr>
            <a:t>円となっており、類似団体平均に比べコストが高い状況となっている。主な要因としては、一般廃棄物焼却施設基幹的改良事業や紀南病院組合への負担金で、今後は一般廃棄物焼却施設基幹的改良事業の完了による減額が見込まれるものの、斎場建設費の増加が見込まれることから、同程度で推移する見込みである。</a:t>
          </a:r>
        </a:p>
        <a:p>
          <a:r>
            <a:rPr kumimoji="1" lang="ja-JP" altLang="en-US" sz="1100">
              <a:solidFill>
                <a:sysClr val="windowText" lastClr="000000"/>
              </a:solidFill>
              <a:latin typeface="ＭＳ Ｐゴシック"/>
            </a:rPr>
            <a:t>消防費は、住民一人当たり</a:t>
          </a:r>
          <a:r>
            <a:rPr kumimoji="1" lang="en-US" altLang="ja-JP" sz="1100">
              <a:solidFill>
                <a:sysClr val="windowText" lastClr="000000"/>
              </a:solidFill>
              <a:latin typeface="ＭＳ Ｐゴシック"/>
            </a:rPr>
            <a:t>25,028</a:t>
          </a:r>
          <a:r>
            <a:rPr kumimoji="1" lang="ja-JP" altLang="en-US" sz="1100">
              <a:solidFill>
                <a:sysClr val="windowText" lastClr="000000"/>
              </a:solidFill>
              <a:latin typeface="ＭＳ Ｐゴシック"/>
            </a:rPr>
            <a:t>円となっており、前年に比べ</a:t>
          </a:r>
          <a:r>
            <a:rPr kumimoji="1" lang="en-US" altLang="ja-JP" sz="1100">
              <a:solidFill>
                <a:sysClr val="windowText" lastClr="000000"/>
              </a:solidFill>
              <a:latin typeface="ＭＳ Ｐゴシック"/>
            </a:rPr>
            <a:t>22,967</a:t>
          </a:r>
          <a:r>
            <a:rPr kumimoji="1" lang="ja-JP" altLang="en-US" sz="1100">
              <a:solidFill>
                <a:sysClr val="windowText" lastClr="000000"/>
              </a:solidFill>
              <a:latin typeface="ＭＳ Ｐゴシック"/>
            </a:rPr>
            <a:t>円の減少となっている。主な要因としては、消防庁舎建設事業や消防救急デジタル無線整備事業の完了によるものである。</a:t>
          </a:r>
        </a:p>
        <a:p>
          <a:endParaRPr kumimoji="1" lang="ja-JP" altLang="en-US" sz="1100">
            <a:solidFill>
              <a:srgbClr val="FF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財政調整基金について、平成</a:t>
          </a:r>
          <a:r>
            <a:rPr kumimoji="1" lang="en-US" altLang="ja-JP" sz="1050">
              <a:solidFill>
                <a:sysClr val="windowText" lastClr="000000"/>
              </a:solidFill>
              <a:latin typeface="ＭＳ ゴシック" pitchFamily="49" charset="-128"/>
              <a:ea typeface="ＭＳ ゴシック" pitchFamily="49" charset="-128"/>
            </a:rPr>
            <a:t>26</a:t>
          </a:r>
          <a:r>
            <a:rPr kumimoji="1" lang="ja-JP" altLang="en-US" sz="1050">
              <a:solidFill>
                <a:sysClr val="windowText" lastClr="000000"/>
              </a:solidFill>
              <a:latin typeface="ＭＳ ゴシック" pitchFamily="49" charset="-128"/>
              <a:ea typeface="ＭＳ ゴシック" pitchFamily="49" charset="-128"/>
            </a:rPr>
            <a:t>年度は地域基盤整備基金の廃止に伴い取り崩した金額を平成</a:t>
          </a:r>
          <a:r>
            <a:rPr kumimoji="1" lang="en-US" altLang="ja-JP" sz="1050">
              <a:solidFill>
                <a:sysClr val="windowText" lastClr="000000"/>
              </a:solidFill>
              <a:latin typeface="ＭＳ ゴシック" pitchFamily="49" charset="-128"/>
              <a:ea typeface="ＭＳ ゴシック" pitchFamily="49" charset="-128"/>
            </a:rPr>
            <a:t>27</a:t>
          </a:r>
          <a:r>
            <a:rPr kumimoji="1" lang="ja-JP" altLang="en-US" sz="1050">
              <a:solidFill>
                <a:sysClr val="windowText" lastClr="000000"/>
              </a:solidFill>
              <a:latin typeface="ＭＳ ゴシック" pitchFamily="49" charset="-128"/>
              <a:ea typeface="ＭＳ ゴシック" pitchFamily="49" charset="-128"/>
            </a:rPr>
            <a:t>年度からの新基金造成のために積み替えたことや、平成</a:t>
          </a:r>
          <a:r>
            <a:rPr kumimoji="1" lang="en-US" altLang="ja-JP" sz="1050">
              <a:solidFill>
                <a:sysClr val="windowText" lastClr="000000"/>
              </a:solidFill>
              <a:latin typeface="ＭＳ ゴシック" pitchFamily="49" charset="-128"/>
              <a:ea typeface="ＭＳ ゴシック" pitchFamily="49" charset="-128"/>
            </a:rPr>
            <a:t>27</a:t>
          </a:r>
          <a:r>
            <a:rPr kumimoji="1" lang="ja-JP" altLang="en-US" sz="1050">
              <a:solidFill>
                <a:sysClr val="windowText" lastClr="000000"/>
              </a:solidFill>
              <a:latin typeface="ＭＳ ゴシック" pitchFamily="49" charset="-128"/>
              <a:ea typeface="ＭＳ ゴシック" pitchFamily="49" charset="-128"/>
            </a:rPr>
            <a:t>年度で新基金造成のために取り崩したことにより財政調整基金残高が大きく増減している。</a:t>
          </a:r>
          <a:endParaRPr kumimoji="1" lang="en-US" altLang="ja-JP" sz="1050">
            <a:solidFill>
              <a:sysClr val="windowText" lastClr="000000"/>
            </a:solidFill>
            <a:latin typeface="ＭＳ ゴシック" pitchFamily="49" charset="-128"/>
            <a:ea typeface="ＭＳ ゴシック" pitchFamily="49" charset="-128"/>
          </a:endParaRPr>
        </a:p>
        <a:p>
          <a:r>
            <a:rPr kumimoji="1" lang="ja-JP" altLang="en-US" sz="1050">
              <a:solidFill>
                <a:sysClr val="windowText" lastClr="000000"/>
              </a:solidFill>
              <a:latin typeface="ＭＳ ゴシック" pitchFamily="49" charset="-128"/>
              <a:ea typeface="ＭＳ ゴシック" pitchFamily="49" charset="-128"/>
            </a:rPr>
            <a:t>　実質収支額については、普通建設事業費の減少に伴い歳出が抑制されたことから、</a:t>
          </a:r>
          <a:r>
            <a:rPr kumimoji="1" lang="en-US" altLang="ja-JP" sz="1050">
              <a:solidFill>
                <a:sysClr val="windowText" lastClr="000000"/>
              </a:solidFill>
              <a:latin typeface="ＭＳ ゴシック" pitchFamily="49" charset="-128"/>
              <a:ea typeface="ＭＳ ゴシック" pitchFamily="49" charset="-128"/>
            </a:rPr>
            <a:t>1.3</a:t>
          </a:r>
          <a:r>
            <a:rPr kumimoji="1" lang="ja-JP" altLang="en-US" sz="1050">
              <a:solidFill>
                <a:sysClr val="windowText" lastClr="000000"/>
              </a:solidFill>
              <a:latin typeface="ＭＳ ゴシック" pitchFamily="49" charset="-128"/>
              <a:ea typeface="ＭＳ ゴシック" pitchFamily="49" charset="-128"/>
            </a:rPr>
            <a:t>ポイント増加の</a:t>
          </a:r>
          <a:r>
            <a:rPr kumimoji="1" lang="en-US" altLang="ja-JP" sz="1050">
              <a:solidFill>
                <a:sysClr val="windowText" lastClr="000000"/>
              </a:solidFill>
              <a:latin typeface="ＭＳ ゴシック" pitchFamily="49" charset="-128"/>
              <a:ea typeface="ＭＳ ゴシック" pitchFamily="49" charset="-128"/>
            </a:rPr>
            <a:t>6.41</a:t>
          </a:r>
          <a:r>
            <a:rPr kumimoji="1" lang="ja-JP" altLang="en-US" sz="1050">
              <a:solidFill>
                <a:sysClr val="windowText" lastClr="000000"/>
              </a:solidFill>
              <a:latin typeface="ＭＳ ゴシック" pitchFamily="49" charset="-128"/>
              <a:ea typeface="ＭＳ ゴシック" pitchFamily="49" charset="-128"/>
            </a:rPr>
            <a:t>％となっている。</a:t>
          </a:r>
        </a:p>
        <a:p>
          <a:r>
            <a:rPr kumimoji="1" lang="ja-JP" altLang="en-US" sz="1050">
              <a:solidFill>
                <a:sysClr val="windowText" lastClr="000000"/>
              </a:solidFill>
              <a:latin typeface="ＭＳ ゴシック" pitchFamily="49" charset="-128"/>
              <a:ea typeface="ＭＳ ゴシック" pitchFamily="49" charset="-128"/>
            </a:rPr>
            <a:t>　今後においては、普通交付税の合併算定替えの段階的縮減などにより、さらに厳しい財政運営となることから、各種基金の運用、人件費や公債費等の抑制など、更なる財政健全化に取り組む必要がある。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連結実質赤字比率については、同和対策住宅資金等貸付事業特別会計、駐車場事業特別会計及び木材加工事業特別会計について、赤字での推移となっており、水道事業会計及び一般会計等は黒字となっている。</a:t>
          </a:r>
        </a:p>
        <a:p>
          <a:r>
            <a:rPr kumimoji="1" lang="ja-JP" altLang="en-US" sz="1200">
              <a:solidFill>
                <a:sysClr val="windowText" lastClr="000000"/>
              </a:solidFill>
              <a:latin typeface="ＭＳ ゴシック" pitchFamily="49" charset="-128"/>
              <a:ea typeface="ＭＳ ゴシック" pitchFamily="49" charset="-128"/>
            </a:rPr>
            <a:t>　今後において、財源確保や歳出節減など地方財政改革を推進することが求められる中、さらに厳しい財政運営となることが予想されるため、安定財源の確保等、財政基盤の強化に向け積極的な取組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800&#36001;&#25919;&#35506;/&#36001;&#25919;&#20418;/&#27770;&#31639;&#32113;&#35336;/&#24179;&#25104;28&#24180;/&#30476;&#12363;&#12425;&#12398;&#36890;&#30693;&#31561;/03&#36001;&#25919;&#27604;&#36611;&#20998;&#26512;/&#65298;&#22238;&#30446;&#65288;&#12381;&#12398;&#65298;&#65289;/&#36039;&#26009;/&#12304;&#36001;&#25919;&#29366;&#27841;&#36039;&#26009;&#38598;&#12305;_302066_&#30000;&#36794;&#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20.100000000000001</v>
          </cell>
          <cell r="O51">
            <v>9.9</v>
          </cell>
        </row>
        <row r="53">
          <cell r="N53">
            <v>55.6</v>
          </cell>
          <cell r="O53">
            <v>56.7</v>
          </cell>
        </row>
        <row r="55">
          <cell r="G55" t="str">
            <v>類似団体内平均値</v>
          </cell>
          <cell r="N55">
            <v>39</v>
          </cell>
          <cell r="O55">
            <v>32.5</v>
          </cell>
        </row>
        <row r="57">
          <cell r="N57">
            <v>55.4</v>
          </cell>
          <cell r="O57">
            <v>56.7</v>
          </cell>
        </row>
        <row r="72">
          <cell r="K72" t="str">
            <v>H24</v>
          </cell>
          <cell r="L72" t="str">
            <v>H25</v>
          </cell>
          <cell r="M72" t="str">
            <v>H26</v>
          </cell>
          <cell r="N72" t="str">
            <v>H27</v>
          </cell>
          <cell r="O72" t="str">
            <v>H28</v>
          </cell>
        </row>
        <row r="73">
          <cell r="G73" t="str">
            <v>当該団体値</v>
          </cell>
          <cell r="K73">
            <v>50.6</v>
          </cell>
          <cell r="L73">
            <v>39.700000000000003</v>
          </cell>
          <cell r="M73">
            <v>25.8</v>
          </cell>
          <cell r="N73">
            <v>20.100000000000001</v>
          </cell>
          <cell r="O73">
            <v>9.9</v>
          </cell>
        </row>
        <row r="75">
          <cell r="K75">
            <v>12.1</v>
          </cell>
          <cell r="L75">
            <v>11.4</v>
          </cell>
          <cell r="M75">
            <v>10.6</v>
          </cell>
          <cell r="N75">
            <v>9.1999999999999993</v>
          </cell>
          <cell r="O75">
            <v>8.1999999999999993</v>
          </cell>
        </row>
        <row r="77">
          <cell r="G77" t="str">
            <v>類似団体内平均値</v>
          </cell>
          <cell r="K77">
            <v>58.2</v>
          </cell>
          <cell r="L77">
            <v>50.3</v>
          </cell>
          <cell r="M77">
            <v>45.9</v>
          </cell>
          <cell r="N77">
            <v>39</v>
          </cell>
          <cell r="O77">
            <v>32.5</v>
          </cell>
        </row>
        <row r="79">
          <cell r="K79">
            <v>10.3</v>
          </cell>
          <cell r="L79">
            <v>9.6</v>
          </cell>
          <cell r="M79">
            <v>8.8000000000000007</v>
          </cell>
          <cell r="N79">
            <v>9</v>
          </cell>
          <cell r="O79">
            <v>8.1999999999999993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44650024</v>
      </c>
      <c r="BO4" s="381"/>
      <c r="BP4" s="381"/>
      <c r="BQ4" s="381"/>
      <c r="BR4" s="381"/>
      <c r="BS4" s="381"/>
      <c r="BT4" s="381"/>
      <c r="BU4" s="382"/>
      <c r="BV4" s="380">
        <v>48106454</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6.4</v>
      </c>
      <c r="CU4" s="558"/>
      <c r="CV4" s="558"/>
      <c r="CW4" s="558"/>
      <c r="CX4" s="558"/>
      <c r="CY4" s="558"/>
      <c r="CZ4" s="558"/>
      <c r="DA4" s="559"/>
      <c r="DB4" s="557">
        <v>5.0999999999999996</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43041548</v>
      </c>
      <c r="BO5" s="386"/>
      <c r="BP5" s="386"/>
      <c r="BQ5" s="386"/>
      <c r="BR5" s="386"/>
      <c r="BS5" s="386"/>
      <c r="BT5" s="386"/>
      <c r="BU5" s="387"/>
      <c r="BV5" s="385">
        <v>46679535</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92.6</v>
      </c>
      <c r="CU5" s="356"/>
      <c r="CV5" s="356"/>
      <c r="CW5" s="356"/>
      <c r="CX5" s="356"/>
      <c r="CY5" s="356"/>
      <c r="CZ5" s="356"/>
      <c r="DA5" s="357"/>
      <c r="DB5" s="355">
        <v>88.8</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1608476</v>
      </c>
      <c r="BO6" s="386"/>
      <c r="BP6" s="386"/>
      <c r="BQ6" s="386"/>
      <c r="BR6" s="386"/>
      <c r="BS6" s="386"/>
      <c r="BT6" s="386"/>
      <c r="BU6" s="387"/>
      <c r="BV6" s="385">
        <v>1426919</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97.3</v>
      </c>
      <c r="CU6" s="532"/>
      <c r="CV6" s="532"/>
      <c r="CW6" s="532"/>
      <c r="CX6" s="532"/>
      <c r="CY6" s="532"/>
      <c r="CZ6" s="532"/>
      <c r="DA6" s="533"/>
      <c r="DB6" s="531">
        <v>94.4</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65446</v>
      </c>
      <c r="BO7" s="386"/>
      <c r="BP7" s="386"/>
      <c r="BQ7" s="386"/>
      <c r="BR7" s="386"/>
      <c r="BS7" s="386"/>
      <c r="BT7" s="386"/>
      <c r="BU7" s="387"/>
      <c r="BV7" s="385">
        <v>175055</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24065392</v>
      </c>
      <c r="CU7" s="386"/>
      <c r="CV7" s="386"/>
      <c r="CW7" s="386"/>
      <c r="CX7" s="386"/>
      <c r="CY7" s="386"/>
      <c r="CZ7" s="386"/>
      <c r="DA7" s="387"/>
      <c r="DB7" s="385">
        <v>24507124</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1543030</v>
      </c>
      <c r="BO8" s="386"/>
      <c r="BP8" s="386"/>
      <c r="BQ8" s="386"/>
      <c r="BR8" s="386"/>
      <c r="BS8" s="386"/>
      <c r="BT8" s="386"/>
      <c r="BU8" s="387"/>
      <c r="BV8" s="385">
        <v>1251864</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0.38</v>
      </c>
      <c r="CU8" s="495"/>
      <c r="CV8" s="495"/>
      <c r="CW8" s="495"/>
      <c r="CX8" s="495"/>
      <c r="CY8" s="495"/>
      <c r="CZ8" s="495"/>
      <c r="DA8" s="496"/>
      <c r="DB8" s="494">
        <v>0.38</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74770</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291166</v>
      </c>
      <c r="BO9" s="386"/>
      <c r="BP9" s="386"/>
      <c r="BQ9" s="386"/>
      <c r="BR9" s="386"/>
      <c r="BS9" s="386"/>
      <c r="BT9" s="386"/>
      <c r="BU9" s="387"/>
      <c r="BV9" s="385">
        <v>282802</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19.100000000000001</v>
      </c>
      <c r="CU9" s="356"/>
      <c r="CV9" s="356"/>
      <c r="CW9" s="356"/>
      <c r="CX9" s="356"/>
      <c r="CY9" s="356"/>
      <c r="CZ9" s="356"/>
      <c r="DA9" s="357"/>
      <c r="DB9" s="355">
        <v>18.2</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79119</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417</v>
      </c>
      <c r="BO10" s="386"/>
      <c r="BP10" s="386"/>
      <c r="BQ10" s="386"/>
      <c r="BR10" s="386"/>
      <c r="BS10" s="386"/>
      <c r="BT10" s="386"/>
      <c r="BU10" s="387"/>
      <c r="BV10" s="385">
        <v>857</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110</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76509</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t="s">
        <v>121</v>
      </c>
      <c r="BO12" s="386"/>
      <c r="BP12" s="386"/>
      <c r="BQ12" s="386"/>
      <c r="BR12" s="386"/>
      <c r="BS12" s="386"/>
      <c r="BT12" s="386"/>
      <c r="BU12" s="387"/>
      <c r="BV12" s="385">
        <v>943016</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76245</v>
      </c>
      <c r="S13" s="487"/>
      <c r="T13" s="487"/>
      <c r="U13" s="487"/>
      <c r="V13" s="488"/>
      <c r="W13" s="474" t="s">
        <v>124</v>
      </c>
      <c r="X13" s="398"/>
      <c r="Y13" s="398"/>
      <c r="Z13" s="398"/>
      <c r="AA13" s="398"/>
      <c r="AB13" s="399"/>
      <c r="AC13" s="361">
        <v>4349</v>
      </c>
      <c r="AD13" s="362"/>
      <c r="AE13" s="362"/>
      <c r="AF13" s="362"/>
      <c r="AG13" s="363"/>
      <c r="AH13" s="361">
        <v>4807</v>
      </c>
      <c r="AI13" s="362"/>
      <c r="AJ13" s="362"/>
      <c r="AK13" s="362"/>
      <c r="AL13" s="364"/>
      <c r="AM13" s="454" t="s">
        <v>125</v>
      </c>
      <c r="AN13" s="359"/>
      <c r="AO13" s="359"/>
      <c r="AP13" s="359"/>
      <c r="AQ13" s="359"/>
      <c r="AR13" s="359"/>
      <c r="AS13" s="359"/>
      <c r="AT13" s="360"/>
      <c r="AU13" s="442" t="s">
        <v>119</v>
      </c>
      <c r="AV13" s="443"/>
      <c r="AW13" s="443"/>
      <c r="AX13" s="443"/>
      <c r="AY13" s="365" t="s">
        <v>126</v>
      </c>
      <c r="AZ13" s="366"/>
      <c r="BA13" s="366"/>
      <c r="BB13" s="366"/>
      <c r="BC13" s="366"/>
      <c r="BD13" s="366"/>
      <c r="BE13" s="366"/>
      <c r="BF13" s="366"/>
      <c r="BG13" s="366"/>
      <c r="BH13" s="366"/>
      <c r="BI13" s="366"/>
      <c r="BJ13" s="366"/>
      <c r="BK13" s="366"/>
      <c r="BL13" s="366"/>
      <c r="BM13" s="367"/>
      <c r="BN13" s="385">
        <v>291583</v>
      </c>
      <c r="BO13" s="386"/>
      <c r="BP13" s="386"/>
      <c r="BQ13" s="386"/>
      <c r="BR13" s="386"/>
      <c r="BS13" s="386"/>
      <c r="BT13" s="386"/>
      <c r="BU13" s="387"/>
      <c r="BV13" s="385">
        <v>-659357</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8.1999999999999993</v>
      </c>
      <c r="CU13" s="356"/>
      <c r="CV13" s="356"/>
      <c r="CW13" s="356"/>
      <c r="CX13" s="356"/>
      <c r="CY13" s="356"/>
      <c r="CZ13" s="356"/>
      <c r="DA13" s="357"/>
      <c r="DB13" s="355">
        <v>9.1999999999999993</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77486</v>
      </c>
      <c r="S14" s="487"/>
      <c r="T14" s="487"/>
      <c r="U14" s="487"/>
      <c r="V14" s="488"/>
      <c r="W14" s="489"/>
      <c r="X14" s="401"/>
      <c r="Y14" s="401"/>
      <c r="Z14" s="401"/>
      <c r="AA14" s="401"/>
      <c r="AB14" s="402"/>
      <c r="AC14" s="479">
        <v>12.5</v>
      </c>
      <c r="AD14" s="480"/>
      <c r="AE14" s="480"/>
      <c r="AF14" s="480"/>
      <c r="AG14" s="481"/>
      <c r="AH14" s="479">
        <v>13.3</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9.9</v>
      </c>
      <c r="CU14" s="458"/>
      <c r="CV14" s="458"/>
      <c r="CW14" s="458"/>
      <c r="CX14" s="458"/>
      <c r="CY14" s="458"/>
      <c r="CZ14" s="458"/>
      <c r="DA14" s="459"/>
      <c r="DB14" s="490">
        <v>20.100000000000001</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77227</v>
      </c>
      <c r="S15" s="487"/>
      <c r="T15" s="487"/>
      <c r="U15" s="487"/>
      <c r="V15" s="488"/>
      <c r="W15" s="474" t="s">
        <v>130</v>
      </c>
      <c r="X15" s="398"/>
      <c r="Y15" s="398"/>
      <c r="Z15" s="398"/>
      <c r="AA15" s="398"/>
      <c r="AB15" s="399"/>
      <c r="AC15" s="361">
        <v>6631</v>
      </c>
      <c r="AD15" s="362"/>
      <c r="AE15" s="362"/>
      <c r="AF15" s="362"/>
      <c r="AG15" s="363"/>
      <c r="AH15" s="361">
        <v>6917</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7589455</v>
      </c>
      <c r="BO15" s="381"/>
      <c r="BP15" s="381"/>
      <c r="BQ15" s="381"/>
      <c r="BR15" s="381"/>
      <c r="BS15" s="381"/>
      <c r="BT15" s="381"/>
      <c r="BU15" s="382"/>
      <c r="BV15" s="380">
        <v>7451378</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19</v>
      </c>
      <c r="AD16" s="480"/>
      <c r="AE16" s="480"/>
      <c r="AF16" s="480"/>
      <c r="AG16" s="481"/>
      <c r="AH16" s="479">
        <v>19.100000000000001</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19886614</v>
      </c>
      <c r="BO16" s="386"/>
      <c r="BP16" s="386"/>
      <c r="BQ16" s="386"/>
      <c r="BR16" s="386"/>
      <c r="BS16" s="386"/>
      <c r="BT16" s="386"/>
      <c r="BU16" s="387"/>
      <c r="BV16" s="385">
        <v>19455584</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134</v>
      </c>
      <c r="S17" s="472"/>
      <c r="T17" s="472"/>
      <c r="U17" s="472"/>
      <c r="V17" s="473"/>
      <c r="W17" s="474" t="s">
        <v>137</v>
      </c>
      <c r="X17" s="398"/>
      <c r="Y17" s="398"/>
      <c r="Z17" s="398"/>
      <c r="AA17" s="398"/>
      <c r="AB17" s="399"/>
      <c r="AC17" s="361">
        <v>23867</v>
      </c>
      <c r="AD17" s="362"/>
      <c r="AE17" s="362"/>
      <c r="AF17" s="362"/>
      <c r="AG17" s="363"/>
      <c r="AH17" s="361">
        <v>24408</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9623870</v>
      </c>
      <c r="BO17" s="386"/>
      <c r="BP17" s="386"/>
      <c r="BQ17" s="386"/>
      <c r="BR17" s="386"/>
      <c r="BS17" s="386"/>
      <c r="BT17" s="386"/>
      <c r="BU17" s="387"/>
      <c r="BV17" s="385">
        <v>9427640</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139</v>
      </c>
      <c r="C18" s="448"/>
      <c r="D18" s="448"/>
      <c r="E18" s="449"/>
      <c r="F18" s="449"/>
      <c r="G18" s="449"/>
      <c r="H18" s="449"/>
      <c r="I18" s="449"/>
      <c r="J18" s="449"/>
      <c r="K18" s="449"/>
      <c r="L18" s="450">
        <v>1026.9100000000001</v>
      </c>
      <c r="M18" s="450"/>
      <c r="N18" s="450"/>
      <c r="O18" s="450"/>
      <c r="P18" s="450"/>
      <c r="Q18" s="450"/>
      <c r="R18" s="451"/>
      <c r="S18" s="451"/>
      <c r="T18" s="451"/>
      <c r="U18" s="451"/>
      <c r="V18" s="452"/>
      <c r="W18" s="466"/>
      <c r="X18" s="467"/>
      <c r="Y18" s="467"/>
      <c r="Z18" s="467"/>
      <c r="AA18" s="467"/>
      <c r="AB18" s="475"/>
      <c r="AC18" s="349">
        <v>68.5</v>
      </c>
      <c r="AD18" s="350"/>
      <c r="AE18" s="350"/>
      <c r="AF18" s="350"/>
      <c r="AG18" s="453"/>
      <c r="AH18" s="349">
        <v>67.599999999999994</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22308549</v>
      </c>
      <c r="BO18" s="386"/>
      <c r="BP18" s="386"/>
      <c r="BQ18" s="386"/>
      <c r="BR18" s="386"/>
      <c r="BS18" s="386"/>
      <c r="BT18" s="386"/>
      <c r="BU18" s="387"/>
      <c r="BV18" s="385">
        <v>22140227</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141</v>
      </c>
      <c r="C19" s="448"/>
      <c r="D19" s="448"/>
      <c r="E19" s="449"/>
      <c r="F19" s="449"/>
      <c r="G19" s="449"/>
      <c r="H19" s="449"/>
      <c r="I19" s="449"/>
      <c r="J19" s="449"/>
      <c r="K19" s="449"/>
      <c r="L19" s="455">
        <v>73</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28368041</v>
      </c>
      <c r="BO19" s="386"/>
      <c r="BP19" s="386"/>
      <c r="BQ19" s="386"/>
      <c r="BR19" s="386"/>
      <c r="BS19" s="386"/>
      <c r="BT19" s="386"/>
      <c r="BU19" s="387"/>
      <c r="BV19" s="385">
        <v>29937648</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143</v>
      </c>
      <c r="C20" s="448"/>
      <c r="D20" s="448"/>
      <c r="E20" s="449"/>
      <c r="F20" s="449"/>
      <c r="G20" s="449"/>
      <c r="H20" s="449"/>
      <c r="I20" s="449"/>
      <c r="J20" s="449"/>
      <c r="K20" s="449"/>
      <c r="L20" s="455">
        <v>32163</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51767252</v>
      </c>
      <c r="BO23" s="386"/>
      <c r="BP23" s="386"/>
      <c r="BQ23" s="386"/>
      <c r="BR23" s="386"/>
      <c r="BS23" s="386"/>
      <c r="BT23" s="386"/>
      <c r="BU23" s="387"/>
      <c r="BV23" s="385">
        <v>52810661</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152</v>
      </c>
      <c r="F24" s="359"/>
      <c r="G24" s="359"/>
      <c r="H24" s="359"/>
      <c r="I24" s="359"/>
      <c r="J24" s="359"/>
      <c r="K24" s="360"/>
      <c r="L24" s="361">
        <v>1</v>
      </c>
      <c r="M24" s="362"/>
      <c r="N24" s="362"/>
      <c r="O24" s="362"/>
      <c r="P24" s="363"/>
      <c r="Q24" s="361">
        <v>8300</v>
      </c>
      <c r="R24" s="362"/>
      <c r="S24" s="362"/>
      <c r="T24" s="362"/>
      <c r="U24" s="362"/>
      <c r="V24" s="363"/>
      <c r="W24" s="427"/>
      <c r="X24" s="418"/>
      <c r="Y24" s="419"/>
      <c r="Z24" s="358" t="s">
        <v>153</v>
      </c>
      <c r="AA24" s="359"/>
      <c r="AB24" s="359"/>
      <c r="AC24" s="359"/>
      <c r="AD24" s="359"/>
      <c r="AE24" s="359"/>
      <c r="AF24" s="359"/>
      <c r="AG24" s="360"/>
      <c r="AH24" s="361">
        <v>769</v>
      </c>
      <c r="AI24" s="362"/>
      <c r="AJ24" s="362"/>
      <c r="AK24" s="362"/>
      <c r="AL24" s="363"/>
      <c r="AM24" s="361">
        <v>2467721</v>
      </c>
      <c r="AN24" s="362"/>
      <c r="AO24" s="362"/>
      <c r="AP24" s="362"/>
      <c r="AQ24" s="362"/>
      <c r="AR24" s="363"/>
      <c r="AS24" s="361">
        <v>3209</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35794156</v>
      </c>
      <c r="BO24" s="386"/>
      <c r="BP24" s="386"/>
      <c r="BQ24" s="386"/>
      <c r="BR24" s="386"/>
      <c r="BS24" s="386"/>
      <c r="BT24" s="386"/>
      <c r="BU24" s="387"/>
      <c r="BV24" s="385">
        <v>36463234</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155</v>
      </c>
      <c r="F25" s="359"/>
      <c r="G25" s="359"/>
      <c r="H25" s="359"/>
      <c r="I25" s="359"/>
      <c r="J25" s="359"/>
      <c r="K25" s="360"/>
      <c r="L25" s="361">
        <v>2</v>
      </c>
      <c r="M25" s="362"/>
      <c r="N25" s="362"/>
      <c r="O25" s="362"/>
      <c r="P25" s="363"/>
      <c r="Q25" s="361">
        <v>7000</v>
      </c>
      <c r="R25" s="362"/>
      <c r="S25" s="362"/>
      <c r="T25" s="362"/>
      <c r="U25" s="362"/>
      <c r="V25" s="363"/>
      <c r="W25" s="427"/>
      <c r="X25" s="418"/>
      <c r="Y25" s="419"/>
      <c r="Z25" s="358" t="s">
        <v>156</v>
      </c>
      <c r="AA25" s="359"/>
      <c r="AB25" s="359"/>
      <c r="AC25" s="359"/>
      <c r="AD25" s="359"/>
      <c r="AE25" s="359"/>
      <c r="AF25" s="359"/>
      <c r="AG25" s="360"/>
      <c r="AH25" s="361">
        <v>150</v>
      </c>
      <c r="AI25" s="362"/>
      <c r="AJ25" s="362"/>
      <c r="AK25" s="362"/>
      <c r="AL25" s="363"/>
      <c r="AM25" s="361">
        <v>457950</v>
      </c>
      <c r="AN25" s="362"/>
      <c r="AO25" s="362"/>
      <c r="AP25" s="362"/>
      <c r="AQ25" s="362"/>
      <c r="AR25" s="363"/>
      <c r="AS25" s="361">
        <v>3053</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2470307</v>
      </c>
      <c r="BO25" s="381"/>
      <c r="BP25" s="381"/>
      <c r="BQ25" s="381"/>
      <c r="BR25" s="381"/>
      <c r="BS25" s="381"/>
      <c r="BT25" s="381"/>
      <c r="BU25" s="382"/>
      <c r="BV25" s="380">
        <v>4126150</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158</v>
      </c>
      <c r="F26" s="359"/>
      <c r="G26" s="359"/>
      <c r="H26" s="359"/>
      <c r="I26" s="359"/>
      <c r="J26" s="359"/>
      <c r="K26" s="360"/>
      <c r="L26" s="361">
        <v>1</v>
      </c>
      <c r="M26" s="362"/>
      <c r="N26" s="362"/>
      <c r="O26" s="362"/>
      <c r="P26" s="363"/>
      <c r="Q26" s="361">
        <v>6300</v>
      </c>
      <c r="R26" s="362"/>
      <c r="S26" s="362"/>
      <c r="T26" s="362"/>
      <c r="U26" s="362"/>
      <c r="V26" s="363"/>
      <c r="W26" s="427"/>
      <c r="X26" s="418"/>
      <c r="Y26" s="419"/>
      <c r="Z26" s="358" t="s">
        <v>159</v>
      </c>
      <c r="AA26" s="440"/>
      <c r="AB26" s="440"/>
      <c r="AC26" s="440"/>
      <c r="AD26" s="440"/>
      <c r="AE26" s="440"/>
      <c r="AF26" s="440"/>
      <c r="AG26" s="441"/>
      <c r="AH26" s="361">
        <v>13</v>
      </c>
      <c r="AI26" s="362"/>
      <c r="AJ26" s="362"/>
      <c r="AK26" s="362"/>
      <c r="AL26" s="363"/>
      <c r="AM26" s="361">
        <v>47008</v>
      </c>
      <c r="AN26" s="362"/>
      <c r="AO26" s="362"/>
      <c r="AP26" s="362"/>
      <c r="AQ26" s="362"/>
      <c r="AR26" s="363"/>
      <c r="AS26" s="361">
        <v>3616</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161</v>
      </c>
      <c r="F27" s="359"/>
      <c r="G27" s="359"/>
      <c r="H27" s="359"/>
      <c r="I27" s="359"/>
      <c r="J27" s="359"/>
      <c r="K27" s="360"/>
      <c r="L27" s="361">
        <v>1</v>
      </c>
      <c r="M27" s="362"/>
      <c r="N27" s="362"/>
      <c r="O27" s="362"/>
      <c r="P27" s="363"/>
      <c r="Q27" s="361">
        <v>5350</v>
      </c>
      <c r="R27" s="362"/>
      <c r="S27" s="362"/>
      <c r="T27" s="362"/>
      <c r="U27" s="362"/>
      <c r="V27" s="363"/>
      <c r="W27" s="427"/>
      <c r="X27" s="418"/>
      <c r="Y27" s="419"/>
      <c r="Z27" s="358" t="s">
        <v>162</v>
      </c>
      <c r="AA27" s="359"/>
      <c r="AB27" s="359"/>
      <c r="AC27" s="359"/>
      <c r="AD27" s="359"/>
      <c r="AE27" s="359"/>
      <c r="AF27" s="359"/>
      <c r="AG27" s="360"/>
      <c r="AH27" s="361">
        <v>23</v>
      </c>
      <c r="AI27" s="362"/>
      <c r="AJ27" s="362"/>
      <c r="AK27" s="362"/>
      <c r="AL27" s="363"/>
      <c r="AM27" s="361">
        <v>78096</v>
      </c>
      <c r="AN27" s="362"/>
      <c r="AO27" s="362"/>
      <c r="AP27" s="362"/>
      <c r="AQ27" s="362"/>
      <c r="AR27" s="363"/>
      <c r="AS27" s="361">
        <v>3395</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v>307873</v>
      </c>
      <c r="BO27" s="389"/>
      <c r="BP27" s="389"/>
      <c r="BQ27" s="389"/>
      <c r="BR27" s="389"/>
      <c r="BS27" s="389"/>
      <c r="BT27" s="389"/>
      <c r="BU27" s="390"/>
      <c r="BV27" s="388">
        <v>307147</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164</v>
      </c>
      <c r="F28" s="359"/>
      <c r="G28" s="359"/>
      <c r="H28" s="359"/>
      <c r="I28" s="359"/>
      <c r="J28" s="359"/>
      <c r="K28" s="360"/>
      <c r="L28" s="361">
        <v>1</v>
      </c>
      <c r="M28" s="362"/>
      <c r="N28" s="362"/>
      <c r="O28" s="362"/>
      <c r="P28" s="363"/>
      <c r="Q28" s="361">
        <v>4750</v>
      </c>
      <c r="R28" s="362"/>
      <c r="S28" s="362"/>
      <c r="T28" s="362"/>
      <c r="U28" s="362"/>
      <c r="V28" s="363"/>
      <c r="W28" s="427"/>
      <c r="X28" s="418"/>
      <c r="Y28" s="419"/>
      <c r="Z28" s="358" t="s">
        <v>165</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3563446</v>
      </c>
      <c r="BO28" s="381"/>
      <c r="BP28" s="381"/>
      <c r="BQ28" s="381"/>
      <c r="BR28" s="381"/>
      <c r="BS28" s="381"/>
      <c r="BT28" s="381"/>
      <c r="BU28" s="382"/>
      <c r="BV28" s="380">
        <v>3563029</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168</v>
      </c>
      <c r="F29" s="359"/>
      <c r="G29" s="359"/>
      <c r="H29" s="359"/>
      <c r="I29" s="359"/>
      <c r="J29" s="359"/>
      <c r="K29" s="360"/>
      <c r="L29" s="361">
        <v>20</v>
      </c>
      <c r="M29" s="362"/>
      <c r="N29" s="362"/>
      <c r="O29" s="362"/>
      <c r="P29" s="363"/>
      <c r="Q29" s="361">
        <v>4300</v>
      </c>
      <c r="R29" s="362"/>
      <c r="S29" s="362"/>
      <c r="T29" s="362"/>
      <c r="U29" s="362"/>
      <c r="V29" s="363"/>
      <c r="W29" s="428"/>
      <c r="X29" s="429"/>
      <c r="Y29" s="430"/>
      <c r="Z29" s="358" t="s">
        <v>169</v>
      </c>
      <c r="AA29" s="359"/>
      <c r="AB29" s="359"/>
      <c r="AC29" s="359"/>
      <c r="AD29" s="359"/>
      <c r="AE29" s="359"/>
      <c r="AF29" s="359"/>
      <c r="AG29" s="360"/>
      <c r="AH29" s="361">
        <v>792</v>
      </c>
      <c r="AI29" s="362"/>
      <c r="AJ29" s="362"/>
      <c r="AK29" s="362"/>
      <c r="AL29" s="363"/>
      <c r="AM29" s="361">
        <v>2545817</v>
      </c>
      <c r="AN29" s="362"/>
      <c r="AO29" s="362"/>
      <c r="AP29" s="362"/>
      <c r="AQ29" s="362"/>
      <c r="AR29" s="363"/>
      <c r="AS29" s="361">
        <v>3214</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9005100</v>
      </c>
      <c r="BO29" s="386"/>
      <c r="BP29" s="386"/>
      <c r="BQ29" s="386"/>
      <c r="BR29" s="386"/>
      <c r="BS29" s="386"/>
      <c r="BT29" s="386"/>
      <c r="BU29" s="387"/>
      <c r="BV29" s="385">
        <v>8383681</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99.5</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9319501</v>
      </c>
      <c r="BO30" s="389"/>
      <c r="BP30" s="389"/>
      <c r="BQ30" s="389"/>
      <c r="BR30" s="389"/>
      <c r="BS30" s="389"/>
      <c r="BT30" s="389"/>
      <c r="BU30" s="390"/>
      <c r="BV30" s="388">
        <v>8930377</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6</v>
      </c>
      <c r="V34" s="345"/>
      <c r="W34" s="344" t="str">
        <f>IF('各会計、関係団体の財政状況及び健全化判断比率'!B28="","",'各会計、関係団体の財政状況及び健全化判断比率'!B28)</f>
        <v>国民健康保険事業特別会計（事業勘定）</v>
      </c>
      <c r="X34" s="344"/>
      <c r="Y34" s="344"/>
      <c r="Z34" s="344"/>
      <c r="AA34" s="344"/>
      <c r="AB34" s="344"/>
      <c r="AC34" s="344"/>
      <c r="AD34" s="344"/>
      <c r="AE34" s="344"/>
      <c r="AF34" s="344"/>
      <c r="AG34" s="344"/>
      <c r="AH34" s="344"/>
      <c r="AI34" s="344"/>
      <c r="AJ34" s="344"/>
      <c r="AK34" s="344"/>
      <c r="AL34" s="167"/>
      <c r="AM34" s="345">
        <f>IF(AO34="","",MAX(C34:D43,U34:V43)+1)</f>
        <v>11</v>
      </c>
      <c r="AN34" s="345"/>
      <c r="AO34" s="344" t="str">
        <f>IF('各会計、関係団体の財政状況及び健全化判断比率'!B33="","",'各会計、関係団体の財政状況及び健全化判断比率'!B33)</f>
        <v>水道事業会計</v>
      </c>
      <c r="AP34" s="344"/>
      <c r="AQ34" s="344"/>
      <c r="AR34" s="344"/>
      <c r="AS34" s="344"/>
      <c r="AT34" s="344"/>
      <c r="AU34" s="344"/>
      <c r="AV34" s="344"/>
      <c r="AW34" s="344"/>
      <c r="AX34" s="344"/>
      <c r="AY34" s="344"/>
      <c r="AZ34" s="344"/>
      <c r="BA34" s="344"/>
      <c r="BB34" s="344"/>
      <c r="BC34" s="344"/>
      <c r="BD34" s="167"/>
      <c r="BE34" s="345">
        <f>IF(BG34="","",MAX(C34:D43,U34:V43,AM34:AN43)+1)</f>
        <v>12</v>
      </c>
      <c r="BF34" s="345"/>
      <c r="BG34" s="344" t="str">
        <f>IF('各会計、関係団体の財政状況及び健全化判断比率'!B34="","",'各会計、関係団体の財政状況及び健全化判断比率'!B34)</f>
        <v>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19</v>
      </c>
      <c r="BX34" s="345"/>
      <c r="BY34" s="344" t="str">
        <f>IF('各会計、関係団体の財政状況及び健全化判断比率'!B68="","",'各会計、関係団体の財政状況及び健全化判断比率'!B68)</f>
        <v>公立紀南病院組合</v>
      </c>
      <c r="BZ34" s="344"/>
      <c r="CA34" s="344"/>
      <c r="CB34" s="344"/>
      <c r="CC34" s="344"/>
      <c r="CD34" s="344"/>
      <c r="CE34" s="344"/>
      <c r="CF34" s="344"/>
      <c r="CG34" s="344"/>
      <c r="CH34" s="344"/>
      <c r="CI34" s="344"/>
      <c r="CJ34" s="344"/>
      <c r="CK34" s="344"/>
      <c r="CL34" s="344"/>
      <c r="CM34" s="344"/>
      <c r="CN34" s="167"/>
      <c r="CO34" s="345">
        <f>IF(CQ34="","",MAX(C34:D43,U34:V43,AM34:AN43,BE34:BF43,BW34:BX43)+1)</f>
        <v>29</v>
      </c>
      <c r="CP34" s="345"/>
      <c r="CQ34" s="344" t="str">
        <f>IF('各会計、関係団体の財政状況及び健全化判断比率'!BS7="","",'各会計、関係団体の財政状況及び健全化判断比率'!BS7)</f>
        <v>南紀みらい（株）</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同和対策住宅資金等貸付事業特別会計</v>
      </c>
      <c r="F35" s="344"/>
      <c r="G35" s="344"/>
      <c r="H35" s="344"/>
      <c r="I35" s="344"/>
      <c r="J35" s="344"/>
      <c r="K35" s="344"/>
      <c r="L35" s="344"/>
      <c r="M35" s="344"/>
      <c r="N35" s="344"/>
      <c r="O35" s="344"/>
      <c r="P35" s="344"/>
      <c r="Q35" s="344"/>
      <c r="R35" s="344"/>
      <c r="S35" s="344"/>
      <c r="T35" s="167"/>
      <c r="U35" s="345">
        <f>IF(W35="","",U34+1)</f>
        <v>7</v>
      </c>
      <c r="V35" s="345"/>
      <c r="W35" s="344" t="str">
        <f>IF('各会計、関係団体の財政状況及び健全化判断比率'!B29="","",'各会計、関係団体の財政状況及び健全化判断比率'!B29)</f>
        <v>国民健康保険事業特別会計（直営診療施設勘定）</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13</v>
      </c>
      <c r="BF35" s="345"/>
      <c r="BG35" s="344" t="str">
        <f>IF('各会計、関係団体の財政状況及び健全化判断比率'!B35="","",'各会計、関係団体の財政状況及び健全化判断比率'!B35)</f>
        <v>農業集落排水事業特別会計</v>
      </c>
      <c r="BH35" s="344"/>
      <c r="BI35" s="344"/>
      <c r="BJ35" s="344"/>
      <c r="BK35" s="344"/>
      <c r="BL35" s="344"/>
      <c r="BM35" s="344"/>
      <c r="BN35" s="344"/>
      <c r="BO35" s="344"/>
      <c r="BP35" s="344"/>
      <c r="BQ35" s="344"/>
      <c r="BR35" s="344"/>
      <c r="BS35" s="344"/>
      <c r="BT35" s="344"/>
      <c r="BU35" s="344"/>
      <c r="BV35" s="167"/>
      <c r="BW35" s="345">
        <f t="shared" ref="BW35:BW43" si="2">IF(BY35="","",BW34+1)</f>
        <v>20</v>
      </c>
      <c r="BX35" s="345"/>
      <c r="BY35" s="344" t="str">
        <f>IF('各会計、関係団体の財政状況及び健全化判断比率'!B69="","",'各会計、関係団体の財政状況及び健全化判断比率'!B69)</f>
        <v>紀南地方老人福祉施設組合（普通会計）</v>
      </c>
      <c r="BZ35" s="344"/>
      <c r="CA35" s="344"/>
      <c r="CB35" s="344"/>
      <c r="CC35" s="344"/>
      <c r="CD35" s="344"/>
      <c r="CE35" s="344"/>
      <c r="CF35" s="344"/>
      <c r="CG35" s="344"/>
      <c r="CH35" s="344"/>
      <c r="CI35" s="344"/>
      <c r="CJ35" s="344"/>
      <c r="CK35" s="344"/>
      <c r="CL35" s="344"/>
      <c r="CM35" s="344"/>
      <c r="CN35" s="167"/>
      <c r="CO35" s="345">
        <f t="shared" ref="CO35:CO43" si="3">IF(CQ35="","",CO34+1)</f>
        <v>30</v>
      </c>
      <c r="CP35" s="345"/>
      <c r="CQ35" s="344" t="str">
        <f>IF('各会計、関係団体の財政状況及び健全化判断比率'!BS8="","",'各会計、関係団体の財政状況及び健全化判断比率'!BS8)</f>
        <v>田辺市土地開発公社</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f>IF(E36="","",C35+1)</f>
        <v>3</v>
      </c>
      <c r="D36" s="345"/>
      <c r="E36" s="344" t="str">
        <f>IF('各会計、関係団体の財政状況及び健全化判断比率'!B9="","",'各会計、関係団体の財政状況及び健全化判断比率'!B9)</f>
        <v>診療所事業特別会計</v>
      </c>
      <c r="F36" s="344"/>
      <c r="G36" s="344"/>
      <c r="H36" s="344"/>
      <c r="I36" s="344"/>
      <c r="J36" s="344"/>
      <c r="K36" s="344"/>
      <c r="L36" s="344"/>
      <c r="M36" s="344"/>
      <c r="N36" s="344"/>
      <c r="O36" s="344"/>
      <c r="P36" s="344"/>
      <c r="Q36" s="344"/>
      <c r="R36" s="344"/>
      <c r="S36" s="344"/>
      <c r="T36" s="167"/>
      <c r="U36" s="345">
        <f t="shared" ref="U36:U43" si="4">IF(W36="","",U35+1)</f>
        <v>8</v>
      </c>
      <c r="V36" s="345"/>
      <c r="W36" s="344" t="str">
        <f>IF('各会計、関係団体の財政状況及び健全化判断比率'!B30="","",'各会計、関係団体の財政状況及び健全化判断比率'!B30)</f>
        <v>介護保険特別会計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14</v>
      </c>
      <c r="BF36" s="345"/>
      <c r="BG36" s="344" t="str">
        <f>IF('各会計、関係団体の財政状況及び健全化判断比率'!B36="","",'各会計、関係団体の財政状況及び健全化判断比率'!B36)</f>
        <v>林業集落排水事業特別会計</v>
      </c>
      <c r="BH36" s="344"/>
      <c r="BI36" s="344"/>
      <c r="BJ36" s="344"/>
      <c r="BK36" s="344"/>
      <c r="BL36" s="344"/>
      <c r="BM36" s="344"/>
      <c r="BN36" s="344"/>
      <c r="BO36" s="344"/>
      <c r="BP36" s="344"/>
      <c r="BQ36" s="344"/>
      <c r="BR36" s="344"/>
      <c r="BS36" s="344"/>
      <c r="BT36" s="344"/>
      <c r="BU36" s="344"/>
      <c r="BV36" s="167"/>
      <c r="BW36" s="345">
        <f t="shared" si="2"/>
        <v>21</v>
      </c>
      <c r="BX36" s="345"/>
      <c r="BY36" s="344" t="str">
        <f>IF('各会計、関係団体の財政状況及び健全化判断比率'!B70="","",'各会計、関係団体の財政状況及び健全化判断比率'!B70)</f>
        <v>紀南地方老人福祉施設組合（公営企業会計）</v>
      </c>
      <c r="BZ36" s="344"/>
      <c r="CA36" s="344"/>
      <c r="CB36" s="344"/>
      <c r="CC36" s="344"/>
      <c r="CD36" s="344"/>
      <c r="CE36" s="344"/>
      <c r="CF36" s="344"/>
      <c r="CG36" s="344"/>
      <c r="CH36" s="344"/>
      <c r="CI36" s="344"/>
      <c r="CJ36" s="344"/>
      <c r="CK36" s="344"/>
      <c r="CL36" s="344"/>
      <c r="CM36" s="344"/>
      <c r="CN36" s="167"/>
      <c r="CO36" s="345">
        <f t="shared" si="3"/>
        <v>31</v>
      </c>
      <c r="CP36" s="345"/>
      <c r="CQ36" s="344" t="str">
        <f>IF('各会計、関係団体の財政状況及び健全化判断比率'!BS9="","",'各会計、関係団体の財政状況及び健全化判断比率'!BS9)</f>
        <v>（一財）龍神村開発公社</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f>IF(E37="","",C36+1)</f>
        <v>4</v>
      </c>
      <c r="D37" s="345"/>
      <c r="E37" s="344" t="str">
        <f>IF('各会計、関係団体の財政状況及び健全化判断比率'!B10="","",'各会計、関係団体の財政状況及び健全化判断比率'!B10)</f>
        <v>木材加工事業特別会計</v>
      </c>
      <c r="F37" s="344"/>
      <c r="G37" s="344"/>
      <c r="H37" s="344"/>
      <c r="I37" s="344"/>
      <c r="J37" s="344"/>
      <c r="K37" s="344"/>
      <c r="L37" s="344"/>
      <c r="M37" s="344"/>
      <c r="N37" s="344"/>
      <c r="O37" s="344"/>
      <c r="P37" s="344"/>
      <c r="Q37" s="344"/>
      <c r="R37" s="344"/>
      <c r="S37" s="344"/>
      <c r="T37" s="167"/>
      <c r="U37" s="345">
        <f t="shared" si="4"/>
        <v>9</v>
      </c>
      <c r="V37" s="345"/>
      <c r="W37" s="344" t="str">
        <f>IF('各会計、関係団体の財政状況及び健全化判断比率'!B31="","",'各会計、関係団体の財政状況及び健全化判断比率'!B31)</f>
        <v>後期高齢者医療特別会計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f t="shared" si="1"/>
        <v>15</v>
      </c>
      <c r="BF37" s="345"/>
      <c r="BG37" s="344" t="str">
        <f>IF('各会計、関係団体の財政状況及び健全化判断比率'!B37="","",'各会計、関係団体の財政状況及び健全化判断比率'!B37)</f>
        <v>漁業集落排水事業特別会計</v>
      </c>
      <c r="BH37" s="344"/>
      <c r="BI37" s="344"/>
      <c r="BJ37" s="344"/>
      <c r="BK37" s="344"/>
      <c r="BL37" s="344"/>
      <c r="BM37" s="344"/>
      <c r="BN37" s="344"/>
      <c r="BO37" s="344"/>
      <c r="BP37" s="344"/>
      <c r="BQ37" s="344"/>
      <c r="BR37" s="344"/>
      <c r="BS37" s="344"/>
      <c r="BT37" s="344"/>
      <c r="BU37" s="344"/>
      <c r="BV37" s="167"/>
      <c r="BW37" s="345">
        <f t="shared" si="2"/>
        <v>22</v>
      </c>
      <c r="BX37" s="345"/>
      <c r="BY37" s="344" t="str">
        <f>IF('各会計、関係団体の財政状況及び健全化判断比率'!B71="","",'各会計、関係団体の財政状況及び健全化判断比率'!B71)</f>
        <v>和歌山県市町村総合事務組合</v>
      </c>
      <c r="BZ37" s="344"/>
      <c r="CA37" s="344"/>
      <c r="CB37" s="344"/>
      <c r="CC37" s="344"/>
      <c r="CD37" s="344"/>
      <c r="CE37" s="344"/>
      <c r="CF37" s="344"/>
      <c r="CG37" s="344"/>
      <c r="CH37" s="344"/>
      <c r="CI37" s="344"/>
      <c r="CJ37" s="344"/>
      <c r="CK37" s="344"/>
      <c r="CL37" s="344"/>
      <c r="CM37" s="344"/>
      <c r="CN37" s="167"/>
      <c r="CO37" s="345">
        <f t="shared" si="3"/>
        <v>32</v>
      </c>
      <c r="CP37" s="345"/>
      <c r="CQ37" s="344" t="str">
        <f>IF('各会計、関係団体の財政状況及び健全化判断比率'!BS10="","",'各会計、関係団体の財政状況及び健全化判断比率'!BS10)</f>
        <v>（有）龍神温泉元湯</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f t="shared" ref="C38:C43" si="5">IF(E38="","",C37+1)</f>
        <v>5</v>
      </c>
      <c r="D38" s="345"/>
      <c r="E38" s="344" t="str">
        <f>IF('各会計、関係団体の財政状況及び健全化判断比率'!B11="","",'各会計、関係団体の財政状況及び健全化判断比率'!B11)</f>
        <v>公共用地先行取得事業特別会計</v>
      </c>
      <c r="F38" s="344"/>
      <c r="G38" s="344"/>
      <c r="H38" s="344"/>
      <c r="I38" s="344"/>
      <c r="J38" s="344"/>
      <c r="K38" s="344"/>
      <c r="L38" s="344"/>
      <c r="M38" s="344"/>
      <c r="N38" s="344"/>
      <c r="O38" s="344"/>
      <c r="P38" s="344"/>
      <c r="Q38" s="344"/>
      <c r="R38" s="344"/>
      <c r="S38" s="344"/>
      <c r="T38" s="167"/>
      <c r="U38" s="345">
        <f t="shared" si="4"/>
        <v>10</v>
      </c>
      <c r="V38" s="345"/>
      <c r="W38" s="344" t="str">
        <f>IF('各会計、関係団体の財政状況及び健全化判断比率'!B32="","",'各会計、関係団体の財政状況及び健全化判断比率'!B32)</f>
        <v>駐車場事業特別会計</v>
      </c>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f t="shared" si="1"/>
        <v>16</v>
      </c>
      <c r="BF38" s="345"/>
      <c r="BG38" s="344" t="str">
        <f>IF('各会計、関係団体の財政状況及び健全化判断比率'!B38="","",'各会計、関係団体の財政状況及び健全化判断比率'!B38)</f>
        <v>特定環境保全公共下水道事業特別会計</v>
      </c>
      <c r="BH38" s="344"/>
      <c r="BI38" s="344"/>
      <c r="BJ38" s="344"/>
      <c r="BK38" s="344"/>
      <c r="BL38" s="344"/>
      <c r="BM38" s="344"/>
      <c r="BN38" s="344"/>
      <c r="BO38" s="344"/>
      <c r="BP38" s="344"/>
      <c r="BQ38" s="344"/>
      <c r="BR38" s="344"/>
      <c r="BS38" s="344"/>
      <c r="BT38" s="344"/>
      <c r="BU38" s="344"/>
      <c r="BV38" s="167"/>
      <c r="BW38" s="345">
        <f t="shared" si="2"/>
        <v>23</v>
      </c>
      <c r="BX38" s="345"/>
      <c r="BY38" s="344" t="str">
        <f>IF('各会計、関係団体の財政状況及び健全化判断比率'!B72="","",'各会計、関係団体の財政状況及び健全化判断比率'!B72)</f>
        <v>和歌山地方税回収機構</v>
      </c>
      <c r="BZ38" s="344"/>
      <c r="CA38" s="344"/>
      <c r="CB38" s="344"/>
      <c r="CC38" s="344"/>
      <c r="CD38" s="344"/>
      <c r="CE38" s="344"/>
      <c r="CF38" s="344"/>
      <c r="CG38" s="344"/>
      <c r="CH38" s="344"/>
      <c r="CI38" s="344"/>
      <c r="CJ38" s="344"/>
      <c r="CK38" s="344"/>
      <c r="CL38" s="344"/>
      <c r="CM38" s="344"/>
      <c r="CN38" s="167"/>
      <c r="CO38" s="345">
        <f t="shared" si="3"/>
        <v>33</v>
      </c>
      <c r="CP38" s="345"/>
      <c r="CQ38" s="344" t="str">
        <f>IF('各会計、関係団体の財政状況及び健全化判断比率'!BS11="","",'各会計、関係団体の財政状況及び健全化判断比率'!BS11)</f>
        <v>（一財）田辺市熊野ツーリズムビューロー</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f t="shared" si="1"/>
        <v>17</v>
      </c>
      <c r="BF39" s="345"/>
      <c r="BG39" s="344" t="str">
        <f>IF('各会計、関係団体の財政状況及び健全化判断比率'!B39="","",'各会計、関係団体の財政状況及び健全化判断比率'!B39)</f>
        <v>戸別排水処理事業特別会計</v>
      </c>
      <c r="BH39" s="344"/>
      <c r="BI39" s="344"/>
      <c r="BJ39" s="344"/>
      <c r="BK39" s="344"/>
      <c r="BL39" s="344"/>
      <c r="BM39" s="344"/>
      <c r="BN39" s="344"/>
      <c r="BO39" s="344"/>
      <c r="BP39" s="344"/>
      <c r="BQ39" s="344"/>
      <c r="BR39" s="344"/>
      <c r="BS39" s="344"/>
      <c r="BT39" s="344"/>
      <c r="BU39" s="344"/>
      <c r="BV39" s="167"/>
      <c r="BW39" s="345">
        <f t="shared" si="2"/>
        <v>24</v>
      </c>
      <c r="BX39" s="345"/>
      <c r="BY39" s="344" t="str">
        <f>IF('各会計、関係団体の財政状況及び健全化判断比率'!B73="","",'各会計、関係団体の財政状況及び健全化判断比率'!B73)</f>
        <v>田辺周辺広域市町村圏組合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f t="shared" si="1"/>
        <v>18</v>
      </c>
      <c r="BF40" s="345"/>
      <c r="BG40" s="344" t="str">
        <f>IF('各会計、関係団体の財政状況及び健全化判断比率'!B40="","",'各会計、関係団体の財政状況及び健全化判断比率'!B40)</f>
        <v>分譲宅地造成事業特別会計</v>
      </c>
      <c r="BH40" s="344"/>
      <c r="BI40" s="344"/>
      <c r="BJ40" s="344"/>
      <c r="BK40" s="344"/>
      <c r="BL40" s="344"/>
      <c r="BM40" s="344"/>
      <c r="BN40" s="344"/>
      <c r="BO40" s="344"/>
      <c r="BP40" s="344"/>
      <c r="BQ40" s="344"/>
      <c r="BR40" s="344"/>
      <c r="BS40" s="344"/>
      <c r="BT40" s="344"/>
      <c r="BU40" s="344"/>
      <c r="BV40" s="167"/>
      <c r="BW40" s="345">
        <f t="shared" si="2"/>
        <v>25</v>
      </c>
      <c r="BX40" s="345"/>
      <c r="BY40" s="344" t="str">
        <f>IF('各会計、関係団体の財政状況及び健全化判断比率'!B74="","",'各会計、関係団体の財政状況及び健全化判断比率'!B74)</f>
        <v>紀南地方児童福祉施設組合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26</v>
      </c>
      <c r="BX41" s="345"/>
      <c r="BY41" s="344" t="str">
        <f>IF('各会計、関係団体の財政状況及び健全化判断比率'!B75="","",'各会計、関係団体の財政状況及び健全化判断比率'!B75)</f>
        <v>紀南学園事務組合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27</v>
      </c>
      <c r="BX42" s="345"/>
      <c r="BY42" s="344" t="str">
        <f>IF('各会計、関係団体の財政状況及び健全化判断比率'!B76="","",'各会計、関係団体の財政状況及び健全化判断比率'!B76)</f>
        <v>和歌山県後期高齢者医療広域連合（普通会計）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28</v>
      </c>
      <c r="BX43" s="345"/>
      <c r="BY43" s="344" t="str">
        <f>IF('各会計、関係団体の財政状況及び健全化判断比率'!B77="","",'各会計、関係団体の財政状況及び健全化判断比率'!B77)</f>
        <v>和歌山県後期高齢者医療広域連合（特別会計）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154" t="s">
        <v>544</v>
      </c>
      <c r="D34" s="1154"/>
      <c r="E34" s="1155"/>
      <c r="F34" s="32" t="s">
        <v>545</v>
      </c>
      <c r="G34" s="33" t="s">
        <v>546</v>
      </c>
      <c r="H34" s="33" t="s">
        <v>547</v>
      </c>
      <c r="I34" s="33" t="s">
        <v>545</v>
      </c>
      <c r="J34" s="34" t="s">
        <v>545</v>
      </c>
      <c r="K34" s="22"/>
      <c r="L34" s="22"/>
      <c r="M34" s="22"/>
      <c r="N34" s="22"/>
      <c r="O34" s="22"/>
      <c r="P34" s="22"/>
    </row>
    <row r="35" spans="1:16" ht="39" customHeight="1" x14ac:dyDescent="0.15">
      <c r="A35" s="22"/>
      <c r="B35" s="35"/>
      <c r="C35" s="1148" t="s">
        <v>548</v>
      </c>
      <c r="D35" s="1149"/>
      <c r="E35" s="1150"/>
      <c r="F35" s="36" t="s">
        <v>549</v>
      </c>
      <c r="G35" s="37" t="s">
        <v>550</v>
      </c>
      <c r="H35" s="37" t="s">
        <v>551</v>
      </c>
      <c r="I35" s="37" t="s">
        <v>552</v>
      </c>
      <c r="J35" s="38" t="s">
        <v>553</v>
      </c>
      <c r="K35" s="22"/>
      <c r="L35" s="22"/>
      <c r="M35" s="22"/>
      <c r="N35" s="22"/>
      <c r="O35" s="22"/>
      <c r="P35" s="22"/>
    </row>
    <row r="36" spans="1:16" ht="39" customHeight="1" x14ac:dyDescent="0.15">
      <c r="A36" s="22"/>
      <c r="B36" s="35"/>
      <c r="C36" s="1148" t="s">
        <v>554</v>
      </c>
      <c r="D36" s="1149"/>
      <c r="E36" s="1150"/>
      <c r="F36" s="36" t="s">
        <v>555</v>
      </c>
      <c r="G36" s="37" t="s">
        <v>556</v>
      </c>
      <c r="H36" s="37" t="s">
        <v>557</v>
      </c>
      <c r="I36" s="37" t="s">
        <v>558</v>
      </c>
      <c r="J36" s="38" t="s">
        <v>559</v>
      </c>
      <c r="K36" s="22"/>
      <c r="L36" s="22"/>
      <c r="M36" s="22"/>
      <c r="N36" s="22"/>
      <c r="O36" s="22"/>
      <c r="P36" s="22"/>
    </row>
    <row r="37" spans="1:16" ht="39" customHeight="1" x14ac:dyDescent="0.15">
      <c r="A37" s="22"/>
      <c r="B37" s="35"/>
      <c r="C37" s="1148" t="s">
        <v>560</v>
      </c>
      <c r="D37" s="1149"/>
      <c r="E37" s="1150"/>
      <c r="F37" s="36">
        <v>5.22</v>
      </c>
      <c r="G37" s="37">
        <v>6.24</v>
      </c>
      <c r="H37" s="37">
        <v>7.15</v>
      </c>
      <c r="I37" s="37">
        <v>8.27</v>
      </c>
      <c r="J37" s="38">
        <v>9.91</v>
      </c>
      <c r="K37" s="22"/>
      <c r="L37" s="22"/>
      <c r="M37" s="22"/>
      <c r="N37" s="22"/>
      <c r="O37" s="22"/>
      <c r="P37" s="22"/>
    </row>
    <row r="38" spans="1:16" ht="39" customHeight="1" x14ac:dyDescent="0.15">
      <c r="A38" s="22"/>
      <c r="B38" s="35"/>
      <c r="C38" s="1148" t="s">
        <v>561</v>
      </c>
      <c r="D38" s="1149"/>
      <c r="E38" s="1150"/>
      <c r="F38" s="36">
        <v>6.28</v>
      </c>
      <c r="G38" s="37">
        <v>6.62</v>
      </c>
      <c r="H38" s="37">
        <v>6.27</v>
      </c>
      <c r="I38" s="37">
        <v>7.41</v>
      </c>
      <c r="J38" s="38">
        <v>8.56</v>
      </c>
      <c r="K38" s="22"/>
      <c r="L38" s="22"/>
      <c r="M38" s="22"/>
      <c r="N38" s="22"/>
      <c r="O38" s="22"/>
      <c r="P38" s="22"/>
    </row>
    <row r="39" spans="1:16" ht="39" customHeight="1" x14ac:dyDescent="0.15">
      <c r="A39" s="22"/>
      <c r="B39" s="35"/>
      <c r="C39" s="1148" t="s">
        <v>562</v>
      </c>
      <c r="D39" s="1149"/>
      <c r="E39" s="1150"/>
      <c r="F39" s="36">
        <v>0.64</v>
      </c>
      <c r="G39" s="37">
        <v>0.63</v>
      </c>
      <c r="H39" s="37">
        <v>0.63</v>
      </c>
      <c r="I39" s="37">
        <v>0.63</v>
      </c>
      <c r="J39" s="38">
        <v>0.64</v>
      </c>
      <c r="K39" s="22"/>
      <c r="L39" s="22"/>
      <c r="M39" s="22"/>
      <c r="N39" s="22"/>
      <c r="O39" s="22"/>
      <c r="P39" s="22"/>
    </row>
    <row r="40" spans="1:16" ht="39" customHeight="1" x14ac:dyDescent="0.15">
      <c r="A40" s="22"/>
      <c r="B40" s="35"/>
      <c r="C40" s="1148" t="s">
        <v>563</v>
      </c>
      <c r="D40" s="1149"/>
      <c r="E40" s="1150"/>
      <c r="F40" s="36">
        <v>0.32</v>
      </c>
      <c r="G40" s="37">
        <v>0.28999999999999998</v>
      </c>
      <c r="H40" s="37">
        <v>0.36</v>
      </c>
      <c r="I40" s="37">
        <v>0.32</v>
      </c>
      <c r="J40" s="38">
        <v>0.37</v>
      </c>
      <c r="K40" s="22"/>
      <c r="L40" s="22"/>
      <c r="M40" s="22"/>
      <c r="N40" s="22"/>
      <c r="O40" s="22"/>
      <c r="P40" s="22"/>
    </row>
    <row r="41" spans="1:16" ht="39" customHeight="1" x14ac:dyDescent="0.15">
      <c r="A41" s="22"/>
      <c r="B41" s="35"/>
      <c r="C41" s="1148" t="s">
        <v>564</v>
      </c>
      <c r="D41" s="1149"/>
      <c r="E41" s="1150"/>
      <c r="F41" s="36">
        <v>0.61</v>
      </c>
      <c r="G41" s="37">
        <v>0.13</v>
      </c>
      <c r="H41" s="37">
        <v>0.26</v>
      </c>
      <c r="I41" s="37">
        <v>0.15</v>
      </c>
      <c r="J41" s="38">
        <v>0.21</v>
      </c>
      <c r="K41" s="22"/>
      <c r="L41" s="22"/>
      <c r="M41" s="22"/>
      <c r="N41" s="22"/>
      <c r="O41" s="22"/>
      <c r="P41" s="22"/>
    </row>
    <row r="42" spans="1:16" ht="39" customHeight="1" x14ac:dyDescent="0.15">
      <c r="A42" s="22"/>
      <c r="B42" s="39"/>
      <c r="C42" s="1148" t="s">
        <v>565</v>
      </c>
      <c r="D42" s="1149"/>
      <c r="E42" s="1150"/>
      <c r="F42" s="36" t="s">
        <v>498</v>
      </c>
      <c r="G42" s="37" t="s">
        <v>498</v>
      </c>
      <c r="H42" s="37" t="s">
        <v>498</v>
      </c>
      <c r="I42" s="37" t="s">
        <v>498</v>
      </c>
      <c r="J42" s="38" t="s">
        <v>498</v>
      </c>
      <c r="K42" s="22"/>
      <c r="L42" s="22"/>
      <c r="M42" s="22"/>
      <c r="N42" s="22"/>
      <c r="O42" s="22"/>
      <c r="P42" s="22"/>
    </row>
    <row r="43" spans="1:16" ht="39" customHeight="1" thickBot="1" x14ac:dyDescent="0.2">
      <c r="A43" s="22"/>
      <c r="B43" s="40"/>
      <c r="C43" s="1151" t="s">
        <v>566</v>
      </c>
      <c r="D43" s="1152"/>
      <c r="E43" s="1153"/>
      <c r="F43" s="41">
        <v>0.06</v>
      </c>
      <c r="G43" s="42">
        <v>0.05</v>
      </c>
      <c r="H43" s="42">
        <v>0.06</v>
      </c>
      <c r="I43" s="42">
        <v>0.05</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5909</v>
      </c>
      <c r="L45" s="60">
        <v>5789</v>
      </c>
      <c r="M45" s="60">
        <v>5726</v>
      </c>
      <c r="N45" s="60">
        <v>5576</v>
      </c>
      <c r="O45" s="61">
        <v>5522</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498</v>
      </c>
      <c r="L46" s="64" t="s">
        <v>498</v>
      </c>
      <c r="M46" s="64" t="s">
        <v>498</v>
      </c>
      <c r="N46" s="64" t="s">
        <v>498</v>
      </c>
      <c r="O46" s="65" t="s">
        <v>498</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498</v>
      </c>
      <c r="L47" s="64" t="s">
        <v>498</v>
      </c>
      <c r="M47" s="64" t="s">
        <v>498</v>
      </c>
      <c r="N47" s="64" t="s">
        <v>498</v>
      </c>
      <c r="O47" s="65" t="s">
        <v>498</v>
      </c>
      <c r="P47" s="48"/>
      <c r="Q47" s="48"/>
      <c r="R47" s="48"/>
      <c r="S47" s="48"/>
      <c r="T47" s="48"/>
      <c r="U47" s="48"/>
    </row>
    <row r="48" spans="1:21" ht="30.75" customHeight="1" x14ac:dyDescent="0.15">
      <c r="A48" s="48"/>
      <c r="B48" s="1166"/>
      <c r="C48" s="1167"/>
      <c r="D48" s="62"/>
      <c r="E48" s="1158" t="s">
        <v>15</v>
      </c>
      <c r="F48" s="1158"/>
      <c r="G48" s="1158"/>
      <c r="H48" s="1158"/>
      <c r="I48" s="1158"/>
      <c r="J48" s="1159"/>
      <c r="K48" s="63">
        <v>552</v>
      </c>
      <c r="L48" s="64">
        <v>576</v>
      </c>
      <c r="M48" s="64">
        <v>573</v>
      </c>
      <c r="N48" s="64">
        <v>567</v>
      </c>
      <c r="O48" s="65">
        <v>535</v>
      </c>
      <c r="P48" s="48"/>
      <c r="Q48" s="48"/>
      <c r="R48" s="48"/>
      <c r="S48" s="48"/>
      <c r="T48" s="48"/>
      <c r="U48" s="48"/>
    </row>
    <row r="49" spans="1:21" ht="30.75" customHeight="1" x14ac:dyDescent="0.15">
      <c r="A49" s="48"/>
      <c r="B49" s="1166"/>
      <c r="C49" s="1167"/>
      <c r="D49" s="62"/>
      <c r="E49" s="1158" t="s">
        <v>16</v>
      </c>
      <c r="F49" s="1158"/>
      <c r="G49" s="1158"/>
      <c r="H49" s="1158"/>
      <c r="I49" s="1158"/>
      <c r="J49" s="1159"/>
      <c r="K49" s="63">
        <v>424</v>
      </c>
      <c r="L49" s="64">
        <v>427</v>
      </c>
      <c r="M49" s="64">
        <v>303</v>
      </c>
      <c r="N49" s="64">
        <v>292</v>
      </c>
      <c r="O49" s="65">
        <v>322</v>
      </c>
      <c r="P49" s="48"/>
      <c r="Q49" s="48"/>
      <c r="R49" s="48"/>
      <c r="S49" s="48"/>
      <c r="T49" s="48"/>
      <c r="U49" s="48"/>
    </row>
    <row r="50" spans="1:21" ht="30.75" customHeight="1" x14ac:dyDescent="0.15">
      <c r="A50" s="48"/>
      <c r="B50" s="1166"/>
      <c r="C50" s="1167"/>
      <c r="D50" s="62"/>
      <c r="E50" s="1158" t="s">
        <v>17</v>
      </c>
      <c r="F50" s="1158"/>
      <c r="G50" s="1158"/>
      <c r="H50" s="1158"/>
      <c r="I50" s="1158"/>
      <c r="J50" s="1159"/>
      <c r="K50" s="63">
        <v>120</v>
      </c>
      <c r="L50" s="64">
        <v>18</v>
      </c>
      <c r="M50" s="64">
        <v>16</v>
      </c>
      <c r="N50" s="64">
        <v>8</v>
      </c>
      <c r="O50" s="65">
        <v>8</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498</v>
      </c>
      <c r="L51" s="64" t="s">
        <v>498</v>
      </c>
      <c r="M51" s="64" t="s">
        <v>498</v>
      </c>
      <c r="N51" s="64" t="s">
        <v>498</v>
      </c>
      <c r="O51" s="65" t="s">
        <v>498</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4609</v>
      </c>
      <c r="L52" s="64">
        <v>4633</v>
      </c>
      <c r="M52" s="64">
        <v>4803</v>
      </c>
      <c r="N52" s="64">
        <v>4890</v>
      </c>
      <c r="O52" s="65">
        <v>4864</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2396</v>
      </c>
      <c r="L53" s="69">
        <v>2177</v>
      </c>
      <c r="M53" s="69">
        <v>1815</v>
      </c>
      <c r="N53" s="69">
        <v>1553</v>
      </c>
      <c r="O53" s="70">
        <v>1523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538</v>
      </c>
      <c r="J40" s="79" t="s">
        <v>539</v>
      </c>
      <c r="K40" s="79" t="s">
        <v>540</v>
      </c>
      <c r="L40" s="79" t="s">
        <v>541</v>
      </c>
      <c r="M40" s="80" t="s">
        <v>542</v>
      </c>
    </row>
    <row r="41" spans="2:13" ht="27.75" customHeight="1" x14ac:dyDescent="0.15">
      <c r="B41" s="1184" t="s">
        <v>24</v>
      </c>
      <c r="C41" s="1185"/>
      <c r="D41" s="81"/>
      <c r="E41" s="1186" t="s">
        <v>25</v>
      </c>
      <c r="F41" s="1186"/>
      <c r="G41" s="1186"/>
      <c r="H41" s="1187"/>
      <c r="I41" s="82">
        <v>51139</v>
      </c>
      <c r="J41" s="83">
        <v>51316</v>
      </c>
      <c r="K41" s="83">
        <v>51999</v>
      </c>
      <c r="L41" s="83">
        <v>52811</v>
      </c>
      <c r="M41" s="84">
        <v>51767</v>
      </c>
    </row>
    <row r="42" spans="2:13" ht="27.75" customHeight="1" x14ac:dyDescent="0.15">
      <c r="B42" s="1174"/>
      <c r="C42" s="1175"/>
      <c r="D42" s="85"/>
      <c r="E42" s="1178" t="s">
        <v>26</v>
      </c>
      <c r="F42" s="1178"/>
      <c r="G42" s="1178"/>
      <c r="H42" s="1179"/>
      <c r="I42" s="86">
        <v>9</v>
      </c>
      <c r="J42" s="87">
        <v>5</v>
      </c>
      <c r="K42" s="87" t="s">
        <v>498</v>
      </c>
      <c r="L42" s="87" t="s">
        <v>498</v>
      </c>
      <c r="M42" s="88">
        <v>1</v>
      </c>
    </row>
    <row r="43" spans="2:13" ht="27.75" customHeight="1" x14ac:dyDescent="0.15">
      <c r="B43" s="1174"/>
      <c r="C43" s="1175"/>
      <c r="D43" s="85"/>
      <c r="E43" s="1178" t="s">
        <v>27</v>
      </c>
      <c r="F43" s="1178"/>
      <c r="G43" s="1178"/>
      <c r="H43" s="1179"/>
      <c r="I43" s="86">
        <v>6180</v>
      </c>
      <c r="J43" s="87">
        <v>6042</v>
      </c>
      <c r="K43" s="87">
        <v>5697</v>
      </c>
      <c r="L43" s="87">
        <v>5727</v>
      </c>
      <c r="M43" s="88">
        <v>5645</v>
      </c>
    </row>
    <row r="44" spans="2:13" ht="27.75" customHeight="1" x14ac:dyDescent="0.15">
      <c r="B44" s="1174"/>
      <c r="C44" s="1175"/>
      <c r="D44" s="85"/>
      <c r="E44" s="1178" t="s">
        <v>28</v>
      </c>
      <c r="F44" s="1178"/>
      <c r="G44" s="1178"/>
      <c r="H44" s="1179"/>
      <c r="I44" s="86">
        <v>3190</v>
      </c>
      <c r="J44" s="87">
        <v>3492</v>
      </c>
      <c r="K44" s="87">
        <v>3338</v>
      </c>
      <c r="L44" s="87">
        <v>3179</v>
      </c>
      <c r="M44" s="88">
        <v>2727</v>
      </c>
    </row>
    <row r="45" spans="2:13" ht="27.75" customHeight="1" x14ac:dyDescent="0.15">
      <c r="B45" s="1174"/>
      <c r="C45" s="1175"/>
      <c r="D45" s="85"/>
      <c r="E45" s="1178" t="s">
        <v>29</v>
      </c>
      <c r="F45" s="1178"/>
      <c r="G45" s="1178"/>
      <c r="H45" s="1179"/>
      <c r="I45" s="86">
        <v>8483</v>
      </c>
      <c r="J45" s="87">
        <v>8099</v>
      </c>
      <c r="K45" s="87">
        <v>7411</v>
      </c>
      <c r="L45" s="87">
        <v>6743</v>
      </c>
      <c r="M45" s="88">
        <v>6622</v>
      </c>
    </row>
    <row r="46" spans="2:13" ht="27.75" customHeight="1" x14ac:dyDescent="0.15">
      <c r="B46" s="1174"/>
      <c r="C46" s="1175"/>
      <c r="D46" s="89"/>
      <c r="E46" s="1178" t="s">
        <v>30</v>
      </c>
      <c r="F46" s="1178"/>
      <c r="G46" s="1178"/>
      <c r="H46" s="1179"/>
      <c r="I46" s="86">
        <v>243</v>
      </c>
      <c r="J46" s="87">
        <v>243</v>
      </c>
      <c r="K46" s="87">
        <v>229</v>
      </c>
      <c r="L46" s="87">
        <v>235</v>
      </c>
      <c r="M46" s="88">
        <v>245</v>
      </c>
    </row>
    <row r="47" spans="2:13" ht="27.75" customHeight="1" x14ac:dyDescent="0.15">
      <c r="B47" s="1174"/>
      <c r="C47" s="1175"/>
      <c r="D47" s="90"/>
      <c r="E47" s="1188" t="s">
        <v>31</v>
      </c>
      <c r="F47" s="1189"/>
      <c r="G47" s="1189"/>
      <c r="H47" s="1190"/>
      <c r="I47" s="86" t="s">
        <v>498</v>
      </c>
      <c r="J47" s="87" t="s">
        <v>498</v>
      </c>
      <c r="K47" s="87" t="s">
        <v>498</v>
      </c>
      <c r="L47" s="87" t="s">
        <v>498</v>
      </c>
      <c r="M47" s="88" t="s">
        <v>498</v>
      </c>
    </row>
    <row r="48" spans="2:13" ht="27.75" customHeight="1" x14ac:dyDescent="0.15">
      <c r="B48" s="1174"/>
      <c r="C48" s="1175"/>
      <c r="D48" s="85"/>
      <c r="E48" s="1178" t="s">
        <v>32</v>
      </c>
      <c r="F48" s="1178"/>
      <c r="G48" s="1178"/>
      <c r="H48" s="1179"/>
      <c r="I48" s="86" t="s">
        <v>498</v>
      </c>
      <c r="J48" s="87" t="s">
        <v>498</v>
      </c>
      <c r="K48" s="87" t="s">
        <v>498</v>
      </c>
      <c r="L48" s="87" t="s">
        <v>498</v>
      </c>
      <c r="M48" s="88" t="s">
        <v>498</v>
      </c>
    </row>
    <row r="49" spans="2:13" ht="27.75" customHeight="1" x14ac:dyDescent="0.15">
      <c r="B49" s="1176"/>
      <c r="C49" s="1177"/>
      <c r="D49" s="85"/>
      <c r="E49" s="1178" t="s">
        <v>33</v>
      </c>
      <c r="F49" s="1178"/>
      <c r="G49" s="1178"/>
      <c r="H49" s="1179"/>
      <c r="I49" s="86" t="s">
        <v>498</v>
      </c>
      <c r="J49" s="87" t="s">
        <v>498</v>
      </c>
      <c r="K49" s="87" t="s">
        <v>498</v>
      </c>
      <c r="L49" s="87" t="s">
        <v>498</v>
      </c>
      <c r="M49" s="88" t="s">
        <v>498</v>
      </c>
    </row>
    <row r="50" spans="2:13" ht="27.75" customHeight="1" x14ac:dyDescent="0.15">
      <c r="B50" s="1172" t="s">
        <v>34</v>
      </c>
      <c r="C50" s="1173"/>
      <c r="D50" s="91"/>
      <c r="E50" s="1178" t="s">
        <v>35</v>
      </c>
      <c r="F50" s="1178"/>
      <c r="G50" s="1178"/>
      <c r="H50" s="1179"/>
      <c r="I50" s="86">
        <v>14263</v>
      </c>
      <c r="J50" s="87">
        <v>16663</v>
      </c>
      <c r="K50" s="87">
        <v>18696</v>
      </c>
      <c r="L50" s="87">
        <v>19234</v>
      </c>
      <c r="M50" s="88">
        <v>20197</v>
      </c>
    </row>
    <row r="51" spans="2:13" ht="27.75" customHeight="1" x14ac:dyDescent="0.15">
      <c r="B51" s="1174"/>
      <c r="C51" s="1175"/>
      <c r="D51" s="85"/>
      <c r="E51" s="1178" t="s">
        <v>36</v>
      </c>
      <c r="F51" s="1178"/>
      <c r="G51" s="1178"/>
      <c r="H51" s="1179"/>
      <c r="I51" s="86">
        <v>2254</v>
      </c>
      <c r="J51" s="87">
        <v>1860</v>
      </c>
      <c r="K51" s="87">
        <v>1732</v>
      </c>
      <c r="L51" s="87">
        <v>1795</v>
      </c>
      <c r="M51" s="88">
        <v>1724</v>
      </c>
    </row>
    <row r="52" spans="2:13" ht="27.75" customHeight="1" x14ac:dyDescent="0.15">
      <c r="B52" s="1176"/>
      <c r="C52" s="1177"/>
      <c r="D52" s="85"/>
      <c r="E52" s="1178" t="s">
        <v>37</v>
      </c>
      <c r="F52" s="1178"/>
      <c r="G52" s="1178"/>
      <c r="H52" s="1179"/>
      <c r="I52" s="86">
        <v>42532</v>
      </c>
      <c r="J52" s="87">
        <v>42647</v>
      </c>
      <c r="K52" s="87">
        <v>43113</v>
      </c>
      <c r="L52" s="87">
        <v>43647</v>
      </c>
      <c r="M52" s="88">
        <v>43133</v>
      </c>
    </row>
    <row r="53" spans="2:13" ht="27.75" customHeight="1" thickBot="1" x14ac:dyDescent="0.2">
      <c r="B53" s="1180" t="s">
        <v>21</v>
      </c>
      <c r="C53" s="1181"/>
      <c r="D53" s="92"/>
      <c r="E53" s="1182" t="s">
        <v>38</v>
      </c>
      <c r="F53" s="1182"/>
      <c r="G53" s="1182"/>
      <c r="H53" s="1183"/>
      <c r="I53" s="93">
        <v>10195</v>
      </c>
      <c r="J53" s="94">
        <v>8026</v>
      </c>
      <c r="K53" s="94">
        <v>5133</v>
      </c>
      <c r="L53" s="94">
        <v>4018</v>
      </c>
      <c r="M53" s="95">
        <v>1952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592</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592</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593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594</v>
      </c>
      <c r="I42" s="1201"/>
      <c r="J42" s="1201"/>
      <c r="K42" s="1201"/>
      <c r="L42" s="246"/>
      <c r="M42" s="246"/>
      <c r="N42" s="246"/>
      <c r="O42" s="246"/>
    </row>
    <row r="43" spans="2:17" x14ac:dyDescent="0.15">
      <c r="B43" s="250"/>
      <c r="C43" s="246"/>
      <c r="D43" s="246"/>
      <c r="E43" s="246"/>
      <c r="F43" s="246"/>
      <c r="G43" s="1202" t="s">
        <v>595</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596</v>
      </c>
    </row>
    <row r="50" spans="1:17" x14ac:dyDescent="0.15">
      <c r="B50" s="250"/>
      <c r="C50" s="246"/>
      <c r="D50" s="246"/>
      <c r="E50" s="246"/>
      <c r="F50" s="246"/>
      <c r="G50" s="1212"/>
      <c r="H50" s="1213"/>
      <c r="I50" s="1213"/>
      <c r="J50" s="1214"/>
      <c r="K50" s="1215" t="s">
        <v>538</v>
      </c>
      <c r="L50" s="1215" t="s">
        <v>539</v>
      </c>
      <c r="M50" s="1215" t="s">
        <v>540</v>
      </c>
      <c r="N50" s="1215" t="s">
        <v>541</v>
      </c>
      <c r="O50" s="1215" t="s">
        <v>542</v>
      </c>
    </row>
    <row r="51" spans="1:17" x14ac:dyDescent="0.15">
      <c r="B51" s="250"/>
      <c r="C51" s="246"/>
      <c r="D51" s="246"/>
      <c r="E51" s="246"/>
      <c r="F51" s="246"/>
      <c r="G51" s="1216" t="s">
        <v>597</v>
      </c>
      <c r="H51" s="1217"/>
      <c r="I51" s="1218" t="s">
        <v>598</v>
      </c>
      <c r="J51" s="1218"/>
      <c r="K51" s="1219"/>
      <c r="L51" s="1219"/>
      <c r="M51" s="1219"/>
      <c r="N51" s="1220">
        <v>20.100000000000001</v>
      </c>
      <c r="O51" s="1220">
        <v>9.9</v>
      </c>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599</v>
      </c>
      <c r="J53" s="1225"/>
      <c r="K53" s="1226"/>
      <c r="L53" s="1226"/>
      <c r="M53" s="1226"/>
      <c r="N53" s="1227">
        <v>55.6</v>
      </c>
      <c r="O53" s="1227">
        <v>56.7</v>
      </c>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600</v>
      </c>
      <c r="H55" s="1232"/>
      <c r="I55" s="1225" t="s">
        <v>598</v>
      </c>
      <c r="J55" s="1225"/>
      <c r="K55" s="1219"/>
      <c r="L55" s="1219"/>
      <c r="M55" s="1219"/>
      <c r="N55" s="1220">
        <v>39</v>
      </c>
      <c r="O55" s="1220">
        <v>32.5</v>
      </c>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599</v>
      </c>
      <c r="J57" s="1236"/>
      <c r="K57" s="1226"/>
      <c r="L57" s="1226"/>
      <c r="M57" s="1226"/>
      <c r="N57" s="1227">
        <v>55.4</v>
      </c>
      <c r="O57" s="1227">
        <v>56.7</v>
      </c>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601</v>
      </c>
      <c r="C63" s="246"/>
      <c r="D63" s="246"/>
      <c r="E63" s="246"/>
      <c r="F63" s="246"/>
      <c r="G63" s="246"/>
      <c r="H63" s="246"/>
      <c r="I63" s="246"/>
      <c r="J63" s="246"/>
      <c r="K63" s="246"/>
      <c r="L63" s="246"/>
      <c r="M63" s="246"/>
      <c r="N63" s="246"/>
      <c r="O63" s="246"/>
    </row>
    <row r="64" spans="1:17" x14ac:dyDescent="0.15">
      <c r="B64" s="250"/>
      <c r="C64" s="246"/>
      <c r="D64" s="246"/>
      <c r="E64" s="246"/>
      <c r="F64" s="246"/>
      <c r="G64" s="1200" t="s">
        <v>594</v>
      </c>
      <c r="I64" s="1201"/>
      <c r="J64" s="1201"/>
      <c r="K64" s="1201"/>
      <c r="L64" s="246"/>
      <c r="M64" s="246"/>
      <c r="N64" s="246"/>
      <c r="O64" s="246"/>
    </row>
    <row r="65" spans="2:30" x14ac:dyDescent="0.15">
      <c r="B65" s="250"/>
      <c r="C65" s="246"/>
      <c r="D65" s="246"/>
      <c r="E65" s="246"/>
      <c r="F65" s="246"/>
      <c r="G65" s="1202" t="s">
        <v>602</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603</v>
      </c>
      <c r="I71" s="1250"/>
      <c r="J71" s="1246"/>
      <c r="K71" s="1246"/>
      <c r="L71" s="1247"/>
      <c r="M71" s="1246"/>
      <c r="N71" s="1247"/>
      <c r="O71" s="1248"/>
    </row>
    <row r="72" spans="2:30" x14ac:dyDescent="0.15">
      <c r="B72" s="250"/>
      <c r="C72" s="246"/>
      <c r="D72" s="246"/>
      <c r="E72" s="246"/>
      <c r="F72" s="246"/>
      <c r="G72" s="1212"/>
      <c r="H72" s="1213"/>
      <c r="I72" s="1213"/>
      <c r="J72" s="1214"/>
      <c r="K72" s="1215" t="s">
        <v>538</v>
      </c>
      <c r="L72" s="1215" t="s">
        <v>539</v>
      </c>
      <c r="M72" s="1215" t="s">
        <v>540</v>
      </c>
      <c r="N72" s="1215" t="s">
        <v>541</v>
      </c>
      <c r="O72" s="1215" t="s">
        <v>542</v>
      </c>
    </row>
    <row r="73" spans="2:30" x14ac:dyDescent="0.15">
      <c r="B73" s="250"/>
      <c r="C73" s="246"/>
      <c r="D73" s="246"/>
      <c r="E73" s="246"/>
      <c r="F73" s="246"/>
      <c r="G73" s="1216" t="s">
        <v>597</v>
      </c>
      <c r="H73" s="1217"/>
      <c r="I73" s="1218" t="s">
        <v>598</v>
      </c>
      <c r="J73" s="1218"/>
      <c r="K73" s="1251">
        <v>50.6</v>
      </c>
      <c r="L73" s="1251">
        <v>39.700000000000003</v>
      </c>
      <c r="M73" s="1220">
        <v>25.8</v>
      </c>
      <c r="N73" s="1220">
        <v>20.100000000000001</v>
      </c>
      <c r="O73" s="1220">
        <v>9.9</v>
      </c>
      <c r="S73" s="245">
        <v>9.9</v>
      </c>
    </row>
    <row r="74" spans="2:30" x14ac:dyDescent="0.15">
      <c r="B74" s="250"/>
      <c r="C74" s="246"/>
      <c r="D74" s="246"/>
      <c r="E74" s="246"/>
      <c r="F74" s="246"/>
      <c r="G74" s="1221"/>
      <c r="H74" s="1222"/>
      <c r="I74" s="1223"/>
      <c r="J74" s="1223"/>
      <c r="K74" s="1251"/>
      <c r="L74" s="1251"/>
      <c r="M74" s="1220"/>
      <c r="N74" s="1220"/>
      <c r="O74" s="1220"/>
    </row>
    <row r="75" spans="2:30" x14ac:dyDescent="0.15">
      <c r="B75" s="250"/>
      <c r="C75" s="246"/>
      <c r="D75" s="246"/>
      <c r="E75" s="246"/>
      <c r="F75" s="246"/>
      <c r="G75" s="1221"/>
      <c r="H75" s="1222"/>
      <c r="I75" s="1225" t="s">
        <v>604</v>
      </c>
      <c r="J75" s="1225"/>
      <c r="K75" s="1227">
        <v>12.1</v>
      </c>
      <c r="L75" s="1227">
        <v>11.4</v>
      </c>
      <c r="M75" s="1227">
        <v>10.6</v>
      </c>
      <c r="N75" s="1227">
        <v>9.1999999999999993</v>
      </c>
      <c r="O75" s="1227">
        <v>8.1999999999999993</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600</v>
      </c>
      <c r="H77" s="1232"/>
      <c r="I77" s="1225" t="s">
        <v>598</v>
      </c>
      <c r="J77" s="1225"/>
      <c r="K77" s="1251">
        <v>58.2</v>
      </c>
      <c r="L77" s="1251">
        <v>50.3</v>
      </c>
      <c r="M77" s="1220">
        <v>45.9</v>
      </c>
      <c r="N77" s="1220">
        <v>39</v>
      </c>
      <c r="O77" s="1220">
        <v>32.5</v>
      </c>
      <c r="R77" s="245">
        <v>12.3</v>
      </c>
      <c r="T77" s="245">
        <v>11.1</v>
      </c>
    </row>
    <row r="78" spans="2:30" x14ac:dyDescent="0.15">
      <c r="B78" s="250"/>
      <c r="C78" s="246"/>
      <c r="D78" s="246"/>
      <c r="E78" s="246"/>
      <c r="F78" s="246"/>
      <c r="G78" s="1233"/>
      <c r="H78" s="1234"/>
      <c r="I78" s="1225"/>
      <c r="J78" s="1225"/>
      <c r="K78" s="1251"/>
      <c r="L78" s="1251"/>
      <c r="M78" s="1220"/>
      <c r="N78" s="1220"/>
      <c r="O78" s="1220"/>
    </row>
    <row r="79" spans="2:30" x14ac:dyDescent="0.15">
      <c r="B79" s="250"/>
      <c r="C79" s="246"/>
      <c r="D79" s="246"/>
      <c r="E79" s="246"/>
      <c r="F79" s="246"/>
      <c r="G79" s="1233"/>
      <c r="H79" s="1234"/>
      <c r="I79" s="1252" t="s">
        <v>604</v>
      </c>
      <c r="J79" s="1236"/>
      <c r="K79" s="1253">
        <v>10.3</v>
      </c>
      <c r="L79" s="1253">
        <v>9.6</v>
      </c>
      <c r="M79" s="1253">
        <v>8.8000000000000007</v>
      </c>
      <c r="N79" s="1253">
        <v>9</v>
      </c>
      <c r="O79" s="1253">
        <v>8.1999999999999993</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537</v>
      </c>
      <c r="G2" s="113"/>
      <c r="H2" s="114"/>
    </row>
    <row r="3" spans="1:8" x14ac:dyDescent="0.15">
      <c r="A3" s="110" t="s">
        <v>530</v>
      </c>
      <c r="B3" s="115"/>
      <c r="C3" s="116"/>
      <c r="D3" s="117">
        <v>61966</v>
      </c>
      <c r="E3" s="118"/>
      <c r="F3" s="119">
        <v>50880</v>
      </c>
      <c r="G3" s="120"/>
      <c r="H3" s="121"/>
    </row>
    <row r="4" spans="1:8" x14ac:dyDescent="0.15">
      <c r="A4" s="122"/>
      <c r="B4" s="123"/>
      <c r="C4" s="124"/>
      <c r="D4" s="125">
        <v>24704</v>
      </c>
      <c r="E4" s="126"/>
      <c r="F4" s="127">
        <v>26879</v>
      </c>
      <c r="G4" s="128"/>
      <c r="H4" s="129"/>
    </row>
    <row r="5" spans="1:8" x14ac:dyDescent="0.15">
      <c r="A5" s="110" t="s">
        <v>532</v>
      </c>
      <c r="B5" s="115"/>
      <c r="C5" s="116"/>
      <c r="D5" s="117">
        <v>108647</v>
      </c>
      <c r="E5" s="118"/>
      <c r="F5" s="119">
        <v>63956</v>
      </c>
      <c r="G5" s="120"/>
      <c r="H5" s="121"/>
    </row>
    <row r="6" spans="1:8" x14ac:dyDescent="0.15">
      <c r="A6" s="122"/>
      <c r="B6" s="123"/>
      <c r="C6" s="124"/>
      <c r="D6" s="125">
        <v>27692</v>
      </c>
      <c r="E6" s="126"/>
      <c r="F6" s="127">
        <v>29239</v>
      </c>
      <c r="G6" s="128"/>
      <c r="H6" s="129"/>
    </row>
    <row r="7" spans="1:8" x14ac:dyDescent="0.15">
      <c r="A7" s="110" t="s">
        <v>533</v>
      </c>
      <c r="B7" s="115"/>
      <c r="C7" s="116"/>
      <c r="D7" s="117">
        <v>126822</v>
      </c>
      <c r="E7" s="118"/>
      <c r="F7" s="119">
        <v>66255</v>
      </c>
      <c r="G7" s="120"/>
      <c r="H7" s="121"/>
    </row>
    <row r="8" spans="1:8" x14ac:dyDescent="0.15">
      <c r="A8" s="122"/>
      <c r="B8" s="123"/>
      <c r="C8" s="124"/>
      <c r="D8" s="125">
        <v>40300</v>
      </c>
      <c r="E8" s="126"/>
      <c r="F8" s="127">
        <v>31822</v>
      </c>
      <c r="G8" s="128"/>
      <c r="H8" s="129"/>
    </row>
    <row r="9" spans="1:8" x14ac:dyDescent="0.15">
      <c r="A9" s="110" t="s">
        <v>534</v>
      </c>
      <c r="B9" s="115"/>
      <c r="C9" s="116"/>
      <c r="D9" s="117">
        <v>88913</v>
      </c>
      <c r="E9" s="118"/>
      <c r="F9" s="119">
        <v>92247</v>
      </c>
      <c r="G9" s="120"/>
      <c r="H9" s="121"/>
    </row>
    <row r="10" spans="1:8" x14ac:dyDescent="0.15">
      <c r="A10" s="122"/>
      <c r="B10" s="123"/>
      <c r="C10" s="124"/>
      <c r="D10" s="125">
        <v>52225</v>
      </c>
      <c r="E10" s="126"/>
      <c r="F10" s="127">
        <v>37204</v>
      </c>
      <c r="G10" s="128"/>
      <c r="H10" s="129"/>
    </row>
    <row r="11" spans="1:8" x14ac:dyDescent="0.15">
      <c r="A11" s="110" t="s">
        <v>535</v>
      </c>
      <c r="B11" s="115"/>
      <c r="C11" s="116"/>
      <c r="D11" s="117">
        <v>64033</v>
      </c>
      <c r="E11" s="118"/>
      <c r="F11" s="119">
        <v>67319</v>
      </c>
      <c r="G11" s="120"/>
      <c r="H11" s="121"/>
    </row>
    <row r="12" spans="1:8" x14ac:dyDescent="0.15">
      <c r="A12" s="122"/>
      <c r="B12" s="123"/>
      <c r="C12" s="130"/>
      <c r="D12" s="125">
        <v>27868</v>
      </c>
      <c r="E12" s="126"/>
      <c r="F12" s="127">
        <v>38101</v>
      </c>
      <c r="G12" s="128"/>
      <c r="H12" s="129"/>
    </row>
    <row r="13" spans="1:8" x14ac:dyDescent="0.15">
      <c r="A13" s="110"/>
      <c r="B13" s="115"/>
      <c r="C13" s="131"/>
      <c r="D13" s="132">
        <v>90076</v>
      </c>
      <c r="E13" s="133"/>
      <c r="F13" s="134">
        <v>68131</v>
      </c>
      <c r="G13" s="135"/>
      <c r="H13" s="121"/>
    </row>
    <row r="14" spans="1:8" x14ac:dyDescent="0.15">
      <c r="A14" s="122"/>
      <c r="B14" s="123"/>
      <c r="C14" s="124"/>
      <c r="D14" s="125">
        <v>34558</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4.03</v>
      </c>
      <c r="C19" s="136">
        <f>ROUND(VALUE(SUBSTITUTE(実質収支比率等に係る経年分析!G$48,"▲","-")),2)</f>
        <v>4.37</v>
      </c>
      <c r="D19" s="136">
        <f>ROUND(VALUE(SUBSTITUTE(実質収支比率等に係る経年分析!H$48,"▲","-")),2)</f>
        <v>3.99</v>
      </c>
      <c r="E19" s="136">
        <f>ROUND(VALUE(SUBSTITUTE(実質収支比率等に係る経年分析!I$48,"▲","-")),2)</f>
        <v>5.1100000000000003</v>
      </c>
      <c r="F19" s="136">
        <f>ROUND(VALUE(SUBSTITUTE(実質収支比率等に係る経年分析!J$48,"▲","-")),2)</f>
        <v>6.41</v>
      </c>
    </row>
    <row r="20" spans="1:11" x14ac:dyDescent="0.15">
      <c r="A20" s="136" t="s">
        <v>43</v>
      </c>
      <c r="B20" s="136">
        <f>ROUND(VALUE(SUBSTITUTE(実質収支比率等に係る経年分析!F$47,"▲","-")),2)</f>
        <v>13.84</v>
      </c>
      <c r="C20" s="136">
        <f>ROUND(VALUE(SUBSTITUTE(実質収支比率等に係る経年分析!G$47,"▲","-")),2)</f>
        <v>13.78</v>
      </c>
      <c r="D20" s="136">
        <f>ROUND(VALUE(SUBSTITUTE(実質収支比率等に係る経年分析!H$47,"▲","-")),2)</f>
        <v>18.53</v>
      </c>
      <c r="E20" s="136">
        <f>ROUND(VALUE(SUBSTITUTE(実質収支比率等に係る経年分析!I$47,"▲","-")),2)</f>
        <v>14.54</v>
      </c>
      <c r="F20" s="136">
        <f>ROUND(VALUE(SUBSTITUTE(実質収支比率等に係る経年分析!J$47,"▲","-")),2)</f>
        <v>14.81</v>
      </c>
    </row>
    <row r="21" spans="1:11" x14ac:dyDescent="0.15">
      <c r="A21" s="136" t="s">
        <v>44</v>
      </c>
      <c r="B21" s="136">
        <f>IF(ISNUMBER(VALUE(SUBSTITUTE(実質収支比率等に係る経年分析!F$49,"▲","-"))),ROUND(VALUE(SUBSTITUTE(実質収支比率等に係る経年分析!F$49,"▲","-")),2),NA())</f>
        <v>2.59</v>
      </c>
      <c r="C21" s="136">
        <f>IF(ISNUMBER(VALUE(SUBSTITUTE(実質収支比率等に係る経年分析!G$49,"▲","-"))),ROUND(VALUE(SUBSTITUTE(実質収支比率等に係る経年分析!G$49,"▲","-")),2),NA())</f>
        <v>0.41</v>
      </c>
      <c r="D21" s="136">
        <f>IF(ISNUMBER(VALUE(SUBSTITUTE(実質収支比率等に係る経年分析!H$49,"▲","-"))),ROUND(VALUE(SUBSTITUTE(実質収支比率等に係る経年分析!H$49,"▲","-")),2),NA())</f>
        <v>4.26</v>
      </c>
      <c r="E21" s="136">
        <f>IF(ISNUMBER(VALUE(SUBSTITUTE(実質収支比率等に係る経年分析!I$49,"▲","-"))),ROUND(VALUE(SUBSTITUTE(実質収支比率等に係る経年分析!I$49,"▲","-")),2),NA())</f>
        <v>-2.69</v>
      </c>
      <c r="F21" s="136">
        <f>IF(ISNUMBER(VALUE(SUBSTITUTE(実質収支比率等に係る経年分析!J$49,"▲","-"))),ROUND(VALUE(SUBSTITUTE(実質収支比率等に係る経年分析!J$49,"▲","-")),2),NA())</f>
        <v>1.21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0.05</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国民健康保険事業特別会計（事業勘定）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0.61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0.21</v>
      </c>
    </row>
    <row r="30" spans="1:11" x14ac:dyDescent="0.15">
      <c r="A30" s="137" t="str">
        <f>IF(連結実質赤字比率に係る赤字・黒字の構成分析!C$40="",NA(),連結実質赤字比率に係る赤字・黒字の構成分析!C$40)</f>
        <v>介護保険特別会計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0.28999999999999998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0.37</v>
      </c>
    </row>
    <row r="31" spans="1:11" x14ac:dyDescent="0.15">
      <c r="A31" s="137" t="str">
        <f>IF(連結実質赤字比率に係る赤字・黒字の構成分析!C$39="",NA(),連結実質赤字比率に係る赤字・黒字の構成分析!C$39)</f>
        <v>分譲宅地造成事業特別会計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0.63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0.64</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6.28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6.62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6.27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7.41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8.56</v>
      </c>
    </row>
    <row r="33" spans="1:16" x14ac:dyDescent="0.15">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5.22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6.24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7.15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8.27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9.91</v>
      </c>
    </row>
    <row r="34" spans="1:16" x14ac:dyDescent="0.15">
      <c r="A34" s="137" t="str">
        <f>IF(連結実質赤字比率に係る赤字・黒字の構成分析!C$36="",NA(),連結実質赤字比率に係る赤字・黒字の構成分析!C$36)</f>
        <v>木材加工事業特別会計</v>
      </c>
      <c r="B34" s="137">
        <f>IF(ROUND(VALUE(SUBSTITUTE(連結実質赤字比率に係る赤字・黒字の構成分析!F$36,"▲", "-")), 2) &lt; 0, ABS(ROUND(VALUE(SUBSTITUTE(連結実質赤字比率に係る赤字・黒字の構成分析!F$36,"▲", "-")), 2)), NA())</f>
        <v>0.17</v>
      </c>
      <c r="C34" s="137" t="e">
        <f>IF(ROUND(VALUE(SUBSTITUTE(連結実質赤字比率に係る赤字・黒字の構成分析!F$36,"▲", "-")), 2) &gt;= 0, ABS(ROUND(VALUE(SUBSTITUTE(連結実質赤字比率に係る赤字・黒字の構成分析!F$36,"▲", "-")), 2)), NA())</f>
        <v>#N/A</v>
      </c>
      <c r="D34" s="137">
        <f>IF(ROUND(VALUE(SUBSTITUTE(連結実質赤字比率に係る赤字・黒字の構成分析!G$36,"▲", "-")), 2) &lt; 0, ABS(ROUND(VALUE(SUBSTITUTE(連結実質赤字比率に係る赤字・黒字の構成分析!G$36,"▲", "-")), 2)), NA())</f>
        <v>0.16</v>
      </c>
      <c r="E34" s="137" t="e">
        <f>IF(ROUND(VALUE(SUBSTITUTE(連結実質赤字比率に係る赤字・黒字の構成分析!G$36,"▲", "-")), 2) &gt;= 0, ABS(ROUND(VALUE(SUBSTITUTE(連結実質赤字比率に係る赤字・黒字の構成分析!G$36,"▲", "-")), 2)), NA())</f>
        <v>#N/A</v>
      </c>
      <c r="F34" s="137">
        <f>IF(ROUND(VALUE(SUBSTITUTE(連結実質赤字比率に係る赤字・黒字の構成分析!H$36,"▲", "-")), 2) &lt; 0, ABS(ROUND(VALUE(SUBSTITUTE(連結実質赤字比率に係る赤字・黒字の構成分析!H$36,"▲", "-")), 2)), NA())</f>
        <v>0.19</v>
      </c>
      <c r="G34" s="137" t="e">
        <f>IF(ROUND(VALUE(SUBSTITUTE(連結実質赤字比率に係る赤字・黒字の構成分析!H$36,"▲", "-")), 2) &gt;= 0, ABS(ROUND(VALUE(SUBSTITUTE(連結実質赤字比率に係る赤字・黒字の構成分析!H$36,"▲", "-")), 2)), NA())</f>
        <v>#N/A</v>
      </c>
      <c r="H34" s="137">
        <f>IF(ROUND(VALUE(SUBSTITUTE(連結実質赤字比率に係る赤字・黒字の構成分析!I$36,"▲", "-")), 2) &lt; 0, ABS(ROUND(VALUE(SUBSTITUTE(連結実質赤字比率に係る赤字・黒字の構成分析!I$36,"▲", "-")), 2)), NA())</f>
        <v>0.22</v>
      </c>
      <c r="I34" s="137" t="e">
        <f>IF(ROUND(VALUE(SUBSTITUTE(連結実質赤字比率に係る赤字・黒字の構成分析!I$36,"▲", "-")), 2) &gt;= 0, ABS(ROUND(VALUE(SUBSTITUTE(連結実質赤字比率に係る赤字・黒字の構成分析!I$36,"▲", "-")), 2)), NA())</f>
        <v>#N/A</v>
      </c>
      <c r="J34" s="137">
        <f>IF(ROUND(VALUE(SUBSTITUTE(連結実質赤字比率に係る赤字・黒字の構成分析!J$36,"▲", "-")), 2) &lt; 0, ABS(ROUND(VALUE(SUBSTITUTE(連結実質赤字比率に係る赤字・黒字の構成分析!J$36,"▲", "-")), 2)), NA())</f>
        <v>0.08</v>
      </c>
      <c r="K34" s="137" t="e">
        <f>IF(ROUND(VALUE(SUBSTITUTE(連結実質赤字比率に係る赤字・黒字の構成分析!J$36,"▲", "-")), 2) &gt;= 0, ABS(ROUND(VALUE(SUBSTITUTE(連結実質赤字比率に係る赤字・黒字の構成分析!J$36,"▲", "-")), 2)), NA())</f>
        <v>#N/A</v>
      </c>
    </row>
    <row r="35" spans="1:16" x14ac:dyDescent="0.15">
      <c r="A35" s="137" t="str">
        <f>IF(連結実質赤字比率に係る赤字・黒字の構成分析!C$35="",NA(),連結実質赤字比率に係る赤字・黒字の構成分析!C$35)</f>
        <v>駐車場事業特別会計</v>
      </c>
      <c r="B35" s="137">
        <f>IF(ROUND(VALUE(SUBSTITUTE(連結実質赤字比率に係る赤字・黒字の構成分析!F$35,"▲", "-")), 2) &lt; 0, ABS(ROUND(VALUE(SUBSTITUTE(連結実質赤字比率に係る赤字・黒字の構成分析!F$35,"▲", "-")), 2)), NA())</f>
        <v>1.55</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1.57</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1.53</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1.47</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1.43</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同和対策住宅資金等貸付事業特別会計</v>
      </c>
      <c r="B36" s="137">
        <f>IF(ROUND(VALUE(SUBSTITUTE(連結実質赤字比率に係る赤字・黒字の構成分析!F$34,"▲", "-")), 2) &lt; 0, ABS(ROUND(VALUE(SUBSTITUTE(連結実質赤字比率に係る赤字・黒字の構成分析!F$34,"▲", "-")), 2)), NA())</f>
        <v>2.0699999999999998</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2.08</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2.11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2.0699999999999998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2.0699999999999998</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4609</v>
      </c>
      <c r="E42" s="138"/>
      <c r="F42" s="138"/>
      <c r="G42" s="138">
        <f>'実質公債費比率（分子）の構造'!L$52</f>
        <v>4633</v>
      </c>
      <c r="H42" s="138"/>
      <c r="I42" s="138"/>
      <c r="J42" s="138">
        <f>'実質公債費比率（分子）の構造'!M$52</f>
        <v>4803</v>
      </c>
      <c r="K42" s="138"/>
      <c r="L42" s="138"/>
      <c r="M42" s="138">
        <f>'実質公債費比率（分子）の構造'!N$52</f>
        <v>4890</v>
      </c>
      <c r="N42" s="138"/>
      <c r="O42" s="138"/>
      <c r="P42" s="138">
        <f>'実質公債費比率（分子）の構造'!O$52</f>
        <v>4864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120</v>
      </c>
      <c r="C44" s="138"/>
      <c r="D44" s="138"/>
      <c r="E44" s="138">
        <f>'実質公債費比率（分子）の構造'!L$50</f>
        <v>18</v>
      </c>
      <c r="F44" s="138"/>
      <c r="G44" s="138"/>
      <c r="H44" s="138">
        <f>'実質公債費比率（分子）の構造'!M$50</f>
        <v>16</v>
      </c>
      <c r="I44" s="138"/>
      <c r="J44" s="138"/>
      <c r="K44" s="138">
        <f>'実質公債費比率（分子）の構造'!N$50</f>
        <v>8</v>
      </c>
      <c r="L44" s="138"/>
      <c r="M44" s="138"/>
      <c r="N44" s="138">
        <f>'実質公債費比率（分子）の構造'!O$50</f>
        <v>8</v>
      </c>
      <c r="O44" s="138"/>
      <c r="P44" s="138"/>
    </row>
    <row r="45" spans="1:16" x14ac:dyDescent="0.15">
      <c r="A45" s="138" t="s">
        <v>54</v>
      </c>
      <c r="B45" s="138">
        <f>'実質公債費比率（分子）の構造'!K$49</f>
        <v>424</v>
      </c>
      <c r="C45" s="138"/>
      <c r="D45" s="138"/>
      <c r="E45" s="138">
        <f>'実質公債費比率（分子）の構造'!L$49</f>
        <v>427</v>
      </c>
      <c r="F45" s="138"/>
      <c r="G45" s="138"/>
      <c r="H45" s="138">
        <f>'実質公債費比率（分子）の構造'!M$49</f>
        <v>303</v>
      </c>
      <c r="I45" s="138"/>
      <c r="J45" s="138"/>
      <c r="K45" s="138">
        <f>'実質公債費比率（分子）の構造'!N$49</f>
        <v>292</v>
      </c>
      <c r="L45" s="138"/>
      <c r="M45" s="138"/>
      <c r="N45" s="138">
        <f>'実質公債費比率（分子）の構造'!O$49</f>
        <v>322</v>
      </c>
      <c r="O45" s="138"/>
      <c r="P45" s="138"/>
    </row>
    <row r="46" spans="1:16" x14ac:dyDescent="0.15">
      <c r="A46" s="138" t="s">
        <v>55</v>
      </c>
      <c r="B46" s="138">
        <f>'実質公債費比率（分子）の構造'!K$48</f>
        <v>552</v>
      </c>
      <c r="C46" s="138"/>
      <c r="D46" s="138"/>
      <c r="E46" s="138">
        <f>'実質公債費比率（分子）の構造'!L$48</f>
        <v>576</v>
      </c>
      <c r="F46" s="138"/>
      <c r="G46" s="138"/>
      <c r="H46" s="138">
        <f>'実質公債費比率（分子）の構造'!M$48</f>
        <v>573</v>
      </c>
      <c r="I46" s="138"/>
      <c r="J46" s="138"/>
      <c r="K46" s="138">
        <f>'実質公債費比率（分子）の構造'!N$48</f>
        <v>567</v>
      </c>
      <c r="L46" s="138"/>
      <c r="M46" s="138"/>
      <c r="N46" s="138">
        <f>'実質公債費比率（分子）の構造'!O$48</f>
        <v>535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5909</v>
      </c>
      <c r="C49" s="138"/>
      <c r="D49" s="138"/>
      <c r="E49" s="138">
        <f>'実質公債費比率（分子）の構造'!L$45</f>
        <v>5789</v>
      </c>
      <c r="F49" s="138"/>
      <c r="G49" s="138"/>
      <c r="H49" s="138">
        <f>'実質公債費比率（分子）の構造'!M$45</f>
        <v>5726</v>
      </c>
      <c r="I49" s="138"/>
      <c r="J49" s="138"/>
      <c r="K49" s="138">
        <f>'実質公債費比率（分子）の構造'!N$45</f>
        <v>5576</v>
      </c>
      <c r="L49" s="138"/>
      <c r="M49" s="138"/>
      <c r="N49" s="138">
        <f>'実質公債費比率（分子）の構造'!O$45</f>
        <v>5522</v>
      </c>
      <c r="O49" s="138"/>
      <c r="P49" s="138"/>
    </row>
    <row r="50" spans="1:16" x14ac:dyDescent="0.15">
      <c r="A50" s="138" t="s">
        <v>59</v>
      </c>
      <c r="B50" s="138" t="e">
        <f>NA()</f>
        <v>#N/A</v>
      </c>
      <c r="C50" s="138">
        <f>IF(ISNUMBER('実質公債費比率（分子）の構造'!K$53),'実質公債費比率（分子）の構造'!K$53,NA())</f>
        <v>2396</v>
      </c>
      <c r="D50" s="138" t="e">
        <f>NA()</f>
        <v>#N/A</v>
      </c>
      <c r="E50" s="138" t="e">
        <f>NA()</f>
        <v>#N/A</v>
      </c>
      <c r="F50" s="138">
        <f>IF(ISNUMBER('実質公債費比率（分子）の構造'!L$53),'実質公債費比率（分子）の構造'!L$53,NA())</f>
        <v>2177</v>
      </c>
      <c r="G50" s="138" t="e">
        <f>NA()</f>
        <v>#N/A</v>
      </c>
      <c r="H50" s="138" t="e">
        <f>NA()</f>
        <v>#N/A</v>
      </c>
      <c r="I50" s="138">
        <f>IF(ISNUMBER('実質公債費比率（分子）の構造'!M$53),'実質公債費比率（分子）の構造'!M$53,NA())</f>
        <v>1815</v>
      </c>
      <c r="J50" s="138" t="e">
        <f>NA()</f>
        <v>#N/A</v>
      </c>
      <c r="K50" s="138" t="e">
        <f>NA()</f>
        <v>#N/A</v>
      </c>
      <c r="L50" s="138">
        <f>IF(ISNUMBER('実質公債費比率（分子）の構造'!N$53),'実質公債費比率（分子）の構造'!N$53,NA())</f>
        <v>1553</v>
      </c>
      <c r="M50" s="138" t="e">
        <f>NA()</f>
        <v>#N/A</v>
      </c>
      <c r="N50" s="138" t="e">
        <f>NA()</f>
        <v>#N/A</v>
      </c>
      <c r="O50" s="138">
        <f>IF(ISNUMBER('実質公債費比率（分子）の構造'!O$53),'実質公債費比率（分子）の構造'!O$53,NA())</f>
        <v>1523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42532</v>
      </c>
      <c r="E56" s="137"/>
      <c r="F56" s="137"/>
      <c r="G56" s="137">
        <f>'将来負担比率（分子）の構造'!J$52</f>
        <v>42647</v>
      </c>
      <c r="H56" s="137"/>
      <c r="I56" s="137"/>
      <c r="J56" s="137">
        <f>'将来負担比率（分子）の構造'!K$52</f>
        <v>43113</v>
      </c>
      <c r="K56" s="137"/>
      <c r="L56" s="137"/>
      <c r="M56" s="137">
        <f>'将来負担比率（分子）の構造'!L$52</f>
        <v>43647</v>
      </c>
      <c r="N56" s="137"/>
      <c r="O56" s="137"/>
      <c r="P56" s="137">
        <f>'将来負担比率（分子）の構造'!M$52</f>
        <v>43133</v>
      </c>
    </row>
    <row r="57" spans="1:16" x14ac:dyDescent="0.15">
      <c r="A57" s="137" t="s">
        <v>36</v>
      </c>
      <c r="B57" s="137"/>
      <c r="C57" s="137"/>
      <c r="D57" s="137">
        <f>'将来負担比率（分子）の構造'!I$51</f>
        <v>2254</v>
      </c>
      <c r="E57" s="137"/>
      <c r="F57" s="137"/>
      <c r="G57" s="137">
        <f>'将来負担比率（分子）の構造'!J$51</f>
        <v>1860</v>
      </c>
      <c r="H57" s="137"/>
      <c r="I57" s="137"/>
      <c r="J57" s="137">
        <f>'将来負担比率（分子）の構造'!K$51</f>
        <v>1732</v>
      </c>
      <c r="K57" s="137"/>
      <c r="L57" s="137"/>
      <c r="M57" s="137">
        <f>'将来負担比率（分子）の構造'!L$51</f>
        <v>1795</v>
      </c>
      <c r="N57" s="137"/>
      <c r="O57" s="137"/>
      <c r="P57" s="137">
        <f>'将来負担比率（分子）の構造'!M$51</f>
        <v>1724</v>
      </c>
    </row>
    <row r="58" spans="1:16" x14ac:dyDescent="0.15">
      <c r="A58" s="137" t="s">
        <v>35</v>
      </c>
      <c r="B58" s="137"/>
      <c r="C58" s="137"/>
      <c r="D58" s="137">
        <f>'将来負担比率（分子）の構造'!I$50</f>
        <v>14263</v>
      </c>
      <c r="E58" s="137"/>
      <c r="F58" s="137"/>
      <c r="G58" s="137">
        <f>'将来負担比率（分子）の構造'!J$50</f>
        <v>16663</v>
      </c>
      <c r="H58" s="137"/>
      <c r="I58" s="137"/>
      <c r="J58" s="137">
        <f>'将来負担比率（分子）の構造'!K$50</f>
        <v>18696</v>
      </c>
      <c r="K58" s="137"/>
      <c r="L58" s="137"/>
      <c r="M58" s="137">
        <f>'将来負担比率（分子）の構造'!L$50</f>
        <v>19234</v>
      </c>
      <c r="N58" s="137"/>
      <c r="O58" s="137"/>
      <c r="P58" s="137">
        <f>'将来負担比率（分子）の構造'!M$50</f>
        <v>20197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243</v>
      </c>
      <c r="C61" s="137"/>
      <c r="D61" s="137"/>
      <c r="E61" s="137">
        <f>'将来負担比率（分子）の構造'!J$46</f>
        <v>243</v>
      </c>
      <c r="F61" s="137"/>
      <c r="G61" s="137"/>
      <c r="H61" s="137">
        <f>'将来負担比率（分子）の構造'!K$46</f>
        <v>229</v>
      </c>
      <c r="I61" s="137"/>
      <c r="J61" s="137"/>
      <c r="K61" s="137">
        <f>'将来負担比率（分子）の構造'!L$46</f>
        <v>235</v>
      </c>
      <c r="L61" s="137"/>
      <c r="M61" s="137"/>
      <c r="N61" s="137">
        <f>'将来負担比率（分子）の構造'!M$46</f>
        <v>245</v>
      </c>
      <c r="O61" s="137"/>
      <c r="P61" s="137"/>
    </row>
    <row r="62" spans="1:16" x14ac:dyDescent="0.15">
      <c r="A62" s="137" t="s">
        <v>29</v>
      </c>
      <c r="B62" s="137">
        <f>'将来負担比率（分子）の構造'!I$45</f>
        <v>8483</v>
      </c>
      <c r="C62" s="137"/>
      <c r="D62" s="137"/>
      <c r="E62" s="137">
        <f>'将来負担比率（分子）の構造'!J$45</f>
        <v>8099</v>
      </c>
      <c r="F62" s="137"/>
      <c r="G62" s="137"/>
      <c r="H62" s="137">
        <f>'将来負担比率（分子）の構造'!K$45</f>
        <v>7411</v>
      </c>
      <c r="I62" s="137"/>
      <c r="J62" s="137"/>
      <c r="K62" s="137">
        <f>'将来負担比率（分子）の構造'!L$45</f>
        <v>6743</v>
      </c>
      <c r="L62" s="137"/>
      <c r="M62" s="137"/>
      <c r="N62" s="137">
        <f>'将来負担比率（分子）の構造'!M$45</f>
        <v>6622</v>
      </c>
      <c r="O62" s="137"/>
      <c r="P62" s="137"/>
    </row>
    <row r="63" spans="1:16" x14ac:dyDescent="0.15">
      <c r="A63" s="137" t="s">
        <v>28</v>
      </c>
      <c r="B63" s="137">
        <f>'将来負担比率（分子）の構造'!I$44</f>
        <v>3190</v>
      </c>
      <c r="C63" s="137"/>
      <c r="D63" s="137"/>
      <c r="E63" s="137">
        <f>'将来負担比率（分子）の構造'!J$44</f>
        <v>3492</v>
      </c>
      <c r="F63" s="137"/>
      <c r="G63" s="137"/>
      <c r="H63" s="137">
        <f>'将来負担比率（分子）の構造'!K$44</f>
        <v>3338</v>
      </c>
      <c r="I63" s="137"/>
      <c r="J63" s="137"/>
      <c r="K63" s="137">
        <f>'将来負担比率（分子）の構造'!L$44</f>
        <v>3179</v>
      </c>
      <c r="L63" s="137"/>
      <c r="M63" s="137"/>
      <c r="N63" s="137">
        <f>'将来負担比率（分子）の構造'!M$44</f>
        <v>2727</v>
      </c>
      <c r="O63" s="137"/>
      <c r="P63" s="137"/>
    </row>
    <row r="64" spans="1:16" x14ac:dyDescent="0.15">
      <c r="A64" s="137" t="s">
        <v>27</v>
      </c>
      <c r="B64" s="137">
        <f>'将来負担比率（分子）の構造'!I$43</f>
        <v>6180</v>
      </c>
      <c r="C64" s="137"/>
      <c r="D64" s="137"/>
      <c r="E64" s="137">
        <f>'将来負担比率（分子）の構造'!J$43</f>
        <v>6042</v>
      </c>
      <c r="F64" s="137"/>
      <c r="G64" s="137"/>
      <c r="H64" s="137">
        <f>'将来負担比率（分子）の構造'!K$43</f>
        <v>5697</v>
      </c>
      <c r="I64" s="137"/>
      <c r="J64" s="137"/>
      <c r="K64" s="137">
        <f>'将来負担比率（分子）の構造'!L$43</f>
        <v>5727</v>
      </c>
      <c r="L64" s="137"/>
      <c r="M64" s="137"/>
      <c r="N64" s="137">
        <f>'将来負担比率（分子）の構造'!M$43</f>
        <v>5645</v>
      </c>
      <c r="O64" s="137"/>
      <c r="P64" s="137"/>
    </row>
    <row r="65" spans="1:16" x14ac:dyDescent="0.15">
      <c r="A65" s="137" t="s">
        <v>26</v>
      </c>
      <c r="B65" s="137">
        <f>'将来負担比率（分子）の構造'!I$42</f>
        <v>9</v>
      </c>
      <c r="C65" s="137"/>
      <c r="D65" s="137"/>
      <c r="E65" s="137">
        <f>'将来負担比率（分子）の構造'!J$42</f>
        <v>5</v>
      </c>
      <c r="F65" s="137"/>
      <c r="G65" s="137"/>
      <c r="H65" s="137" t="str">
        <f>'将来負担比率（分子）の構造'!K$42</f>
        <v>-</v>
      </c>
      <c r="I65" s="137"/>
      <c r="J65" s="137"/>
      <c r="K65" s="137" t="str">
        <f>'将来負担比率（分子）の構造'!L$42</f>
        <v>-</v>
      </c>
      <c r="L65" s="137"/>
      <c r="M65" s="137"/>
      <c r="N65" s="137">
        <f>'将来負担比率（分子）の構造'!M$42</f>
        <v>1</v>
      </c>
      <c r="O65" s="137"/>
      <c r="P65" s="137"/>
    </row>
    <row r="66" spans="1:16" x14ac:dyDescent="0.15">
      <c r="A66" s="137" t="s">
        <v>25</v>
      </c>
      <c r="B66" s="137">
        <f>'将来負担比率（分子）の構造'!I$41</f>
        <v>51139</v>
      </c>
      <c r="C66" s="137"/>
      <c r="D66" s="137"/>
      <c r="E66" s="137">
        <f>'将来負担比率（分子）の構造'!J$41</f>
        <v>51316</v>
      </c>
      <c r="F66" s="137"/>
      <c r="G66" s="137"/>
      <c r="H66" s="137">
        <f>'将来負担比率（分子）の構造'!K$41</f>
        <v>51999</v>
      </c>
      <c r="I66" s="137"/>
      <c r="J66" s="137"/>
      <c r="K66" s="137">
        <f>'将来負担比率（分子）の構造'!L$41</f>
        <v>52811</v>
      </c>
      <c r="L66" s="137"/>
      <c r="M66" s="137"/>
      <c r="N66" s="137">
        <f>'将来負担比率（分子）の構造'!M$41</f>
        <v>51767</v>
      </c>
      <c r="O66" s="137"/>
      <c r="P66" s="137"/>
    </row>
    <row r="67" spans="1:16" x14ac:dyDescent="0.15">
      <c r="A67" s="137" t="s">
        <v>63</v>
      </c>
      <c r="B67" s="137" t="e">
        <f>NA()</f>
        <v>#N/A</v>
      </c>
      <c r="C67" s="137">
        <f>IF(ISNUMBER('将来負担比率（分子）の構造'!I$53), IF('将来負担比率（分子）の構造'!I$53 &lt; 0, 0, '将来負担比率（分子）の構造'!I$53), NA())</f>
        <v>10195</v>
      </c>
      <c r="D67" s="137" t="e">
        <f>NA()</f>
        <v>#N/A</v>
      </c>
      <c r="E67" s="137" t="e">
        <f>NA()</f>
        <v>#N/A</v>
      </c>
      <c r="F67" s="137">
        <f>IF(ISNUMBER('将来負担比率（分子）の構造'!J$53), IF('将来負担比率（分子）の構造'!J$53 &lt; 0, 0, '将来負担比率（分子）の構造'!J$53), NA())</f>
        <v>8026</v>
      </c>
      <c r="G67" s="137" t="e">
        <f>NA()</f>
        <v>#N/A</v>
      </c>
      <c r="H67" s="137" t="e">
        <f>NA()</f>
        <v>#N/A</v>
      </c>
      <c r="I67" s="137">
        <f>IF(ISNUMBER('将来負担比率（分子）の構造'!K$53), IF('将来負担比率（分子）の構造'!K$53 &lt; 0, 0, '将来負担比率（分子）の構造'!K$53), NA())</f>
        <v>5133</v>
      </c>
      <c r="J67" s="137" t="e">
        <f>NA()</f>
        <v>#N/A</v>
      </c>
      <c r="K67" s="137" t="e">
        <f>NA()</f>
        <v>#N/A</v>
      </c>
      <c r="L67" s="137">
        <f>IF(ISNUMBER('将来負担比率（分子）の構造'!L$53), IF('将来負担比率（分子）の構造'!L$53 &lt; 0, 0, '将来負担比率（分子）の構造'!L$53), NA())</f>
        <v>4018</v>
      </c>
      <c r="M67" s="137" t="e">
        <f>NA()</f>
        <v>#N/A</v>
      </c>
      <c r="N67" s="137" t="e">
        <f>NA()</f>
        <v>#N/A</v>
      </c>
      <c r="O67" s="137">
        <f>IF(ISNUMBER('将来負担比率（分子）の構造'!M$53), IF('将来負担比率（分子）の構造'!M$53 &lt; 0, 0, '将来負担比率（分子）の構造'!M$53), NA())</f>
        <v>1952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207</v>
      </c>
      <c r="C5" s="678"/>
      <c r="D5" s="678"/>
      <c r="E5" s="678"/>
      <c r="F5" s="678"/>
      <c r="G5" s="678"/>
      <c r="H5" s="678"/>
      <c r="I5" s="678"/>
      <c r="J5" s="678"/>
      <c r="K5" s="678"/>
      <c r="L5" s="678"/>
      <c r="M5" s="678"/>
      <c r="N5" s="678"/>
      <c r="O5" s="678"/>
      <c r="P5" s="678"/>
      <c r="Q5" s="679"/>
      <c r="R5" s="640">
        <v>8117096</v>
      </c>
      <c r="S5" s="641"/>
      <c r="T5" s="641"/>
      <c r="U5" s="641"/>
      <c r="V5" s="641"/>
      <c r="W5" s="641"/>
      <c r="X5" s="641"/>
      <c r="Y5" s="688"/>
      <c r="Z5" s="701">
        <v>18.2</v>
      </c>
      <c r="AA5" s="701"/>
      <c r="AB5" s="701"/>
      <c r="AC5" s="701"/>
      <c r="AD5" s="702">
        <v>7722825</v>
      </c>
      <c r="AE5" s="702"/>
      <c r="AF5" s="702"/>
      <c r="AG5" s="702"/>
      <c r="AH5" s="702"/>
      <c r="AI5" s="702"/>
      <c r="AJ5" s="702"/>
      <c r="AK5" s="702"/>
      <c r="AL5" s="689">
        <v>33.700000000000003</v>
      </c>
      <c r="AM5" s="658"/>
      <c r="AN5" s="658"/>
      <c r="AO5" s="690"/>
      <c r="AP5" s="677" t="s">
        <v>208</v>
      </c>
      <c r="AQ5" s="678"/>
      <c r="AR5" s="678"/>
      <c r="AS5" s="678"/>
      <c r="AT5" s="678"/>
      <c r="AU5" s="678"/>
      <c r="AV5" s="678"/>
      <c r="AW5" s="678"/>
      <c r="AX5" s="678"/>
      <c r="AY5" s="678"/>
      <c r="AZ5" s="678"/>
      <c r="BA5" s="678"/>
      <c r="BB5" s="678"/>
      <c r="BC5" s="678"/>
      <c r="BD5" s="678"/>
      <c r="BE5" s="678"/>
      <c r="BF5" s="679"/>
      <c r="BG5" s="590">
        <v>7718366</v>
      </c>
      <c r="BH5" s="591"/>
      <c r="BI5" s="591"/>
      <c r="BJ5" s="591"/>
      <c r="BK5" s="591"/>
      <c r="BL5" s="591"/>
      <c r="BM5" s="591"/>
      <c r="BN5" s="592"/>
      <c r="BO5" s="643">
        <v>95.1</v>
      </c>
      <c r="BP5" s="643"/>
      <c r="BQ5" s="643"/>
      <c r="BR5" s="643"/>
      <c r="BS5" s="644">
        <v>43742</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209</v>
      </c>
      <c r="CS5" s="696"/>
      <c r="CT5" s="696"/>
      <c r="CU5" s="696"/>
      <c r="CV5" s="696"/>
      <c r="CW5" s="696"/>
      <c r="CX5" s="696"/>
      <c r="CY5" s="697"/>
      <c r="CZ5" s="695" t="s">
        <v>201</v>
      </c>
      <c r="DA5" s="696"/>
      <c r="DB5" s="696"/>
      <c r="DC5" s="697"/>
      <c r="DD5" s="695" t="s">
        <v>210</v>
      </c>
      <c r="DE5" s="696"/>
      <c r="DF5" s="696"/>
      <c r="DG5" s="696"/>
      <c r="DH5" s="696"/>
      <c r="DI5" s="696"/>
      <c r="DJ5" s="696"/>
      <c r="DK5" s="696"/>
      <c r="DL5" s="696"/>
      <c r="DM5" s="696"/>
      <c r="DN5" s="696"/>
      <c r="DO5" s="696"/>
      <c r="DP5" s="697"/>
      <c r="DQ5" s="695" t="s">
        <v>211</v>
      </c>
      <c r="DR5" s="696"/>
      <c r="DS5" s="696"/>
      <c r="DT5" s="696"/>
      <c r="DU5" s="696"/>
      <c r="DV5" s="696"/>
      <c r="DW5" s="696"/>
      <c r="DX5" s="696"/>
      <c r="DY5" s="696"/>
      <c r="DZ5" s="696"/>
      <c r="EA5" s="696"/>
      <c r="EB5" s="696"/>
      <c r="EC5" s="697"/>
    </row>
    <row r="6" spans="2:143" ht="11.25" customHeight="1" x14ac:dyDescent="0.15">
      <c r="B6" s="587" t="s">
        <v>212</v>
      </c>
      <c r="C6" s="588"/>
      <c r="D6" s="588"/>
      <c r="E6" s="588"/>
      <c r="F6" s="588"/>
      <c r="G6" s="588"/>
      <c r="H6" s="588"/>
      <c r="I6" s="588"/>
      <c r="J6" s="588"/>
      <c r="K6" s="588"/>
      <c r="L6" s="588"/>
      <c r="M6" s="588"/>
      <c r="N6" s="588"/>
      <c r="O6" s="588"/>
      <c r="P6" s="588"/>
      <c r="Q6" s="589"/>
      <c r="R6" s="590">
        <v>355030</v>
      </c>
      <c r="S6" s="591"/>
      <c r="T6" s="591"/>
      <c r="U6" s="591"/>
      <c r="V6" s="591"/>
      <c r="W6" s="591"/>
      <c r="X6" s="591"/>
      <c r="Y6" s="592"/>
      <c r="Z6" s="643">
        <v>0.8</v>
      </c>
      <c r="AA6" s="643"/>
      <c r="AB6" s="643"/>
      <c r="AC6" s="643"/>
      <c r="AD6" s="644">
        <v>355030</v>
      </c>
      <c r="AE6" s="644"/>
      <c r="AF6" s="644"/>
      <c r="AG6" s="644"/>
      <c r="AH6" s="644"/>
      <c r="AI6" s="644"/>
      <c r="AJ6" s="644"/>
      <c r="AK6" s="644"/>
      <c r="AL6" s="613">
        <v>1.5</v>
      </c>
      <c r="AM6" s="645"/>
      <c r="AN6" s="645"/>
      <c r="AO6" s="646"/>
      <c r="AP6" s="587" t="s">
        <v>213</v>
      </c>
      <c r="AQ6" s="588"/>
      <c r="AR6" s="588"/>
      <c r="AS6" s="588"/>
      <c r="AT6" s="588"/>
      <c r="AU6" s="588"/>
      <c r="AV6" s="588"/>
      <c r="AW6" s="588"/>
      <c r="AX6" s="588"/>
      <c r="AY6" s="588"/>
      <c r="AZ6" s="588"/>
      <c r="BA6" s="588"/>
      <c r="BB6" s="588"/>
      <c r="BC6" s="588"/>
      <c r="BD6" s="588"/>
      <c r="BE6" s="588"/>
      <c r="BF6" s="589"/>
      <c r="BG6" s="590">
        <v>7718366</v>
      </c>
      <c r="BH6" s="591"/>
      <c r="BI6" s="591"/>
      <c r="BJ6" s="591"/>
      <c r="BK6" s="591"/>
      <c r="BL6" s="591"/>
      <c r="BM6" s="591"/>
      <c r="BN6" s="592"/>
      <c r="BO6" s="643">
        <v>95.1</v>
      </c>
      <c r="BP6" s="643"/>
      <c r="BQ6" s="643"/>
      <c r="BR6" s="643"/>
      <c r="BS6" s="644">
        <v>43742</v>
      </c>
      <c r="BT6" s="644"/>
      <c r="BU6" s="644"/>
      <c r="BV6" s="644"/>
      <c r="BW6" s="644"/>
      <c r="BX6" s="644"/>
      <c r="BY6" s="644"/>
      <c r="BZ6" s="644"/>
      <c r="CA6" s="644"/>
      <c r="CB6" s="680"/>
      <c r="CD6" s="647" t="s">
        <v>214</v>
      </c>
      <c r="CE6" s="648"/>
      <c r="CF6" s="648"/>
      <c r="CG6" s="648"/>
      <c r="CH6" s="648"/>
      <c r="CI6" s="648"/>
      <c r="CJ6" s="648"/>
      <c r="CK6" s="648"/>
      <c r="CL6" s="648"/>
      <c r="CM6" s="648"/>
      <c r="CN6" s="648"/>
      <c r="CO6" s="648"/>
      <c r="CP6" s="648"/>
      <c r="CQ6" s="649"/>
      <c r="CR6" s="590">
        <v>269298</v>
      </c>
      <c r="CS6" s="591"/>
      <c r="CT6" s="591"/>
      <c r="CU6" s="591"/>
      <c r="CV6" s="591"/>
      <c r="CW6" s="591"/>
      <c r="CX6" s="591"/>
      <c r="CY6" s="592"/>
      <c r="CZ6" s="643">
        <v>0.6</v>
      </c>
      <c r="DA6" s="643"/>
      <c r="DB6" s="643"/>
      <c r="DC6" s="643"/>
      <c r="DD6" s="596">
        <v>5203</v>
      </c>
      <c r="DE6" s="591"/>
      <c r="DF6" s="591"/>
      <c r="DG6" s="591"/>
      <c r="DH6" s="591"/>
      <c r="DI6" s="591"/>
      <c r="DJ6" s="591"/>
      <c r="DK6" s="591"/>
      <c r="DL6" s="591"/>
      <c r="DM6" s="591"/>
      <c r="DN6" s="591"/>
      <c r="DO6" s="591"/>
      <c r="DP6" s="592"/>
      <c r="DQ6" s="596">
        <v>264698</v>
      </c>
      <c r="DR6" s="591"/>
      <c r="DS6" s="591"/>
      <c r="DT6" s="591"/>
      <c r="DU6" s="591"/>
      <c r="DV6" s="591"/>
      <c r="DW6" s="591"/>
      <c r="DX6" s="591"/>
      <c r="DY6" s="591"/>
      <c r="DZ6" s="591"/>
      <c r="EA6" s="591"/>
      <c r="EB6" s="591"/>
      <c r="EC6" s="626"/>
    </row>
    <row r="7" spans="2:143" ht="11.25" customHeight="1" x14ac:dyDescent="0.15">
      <c r="B7" s="587" t="s">
        <v>215</v>
      </c>
      <c r="C7" s="588"/>
      <c r="D7" s="588"/>
      <c r="E7" s="588"/>
      <c r="F7" s="588"/>
      <c r="G7" s="588"/>
      <c r="H7" s="588"/>
      <c r="I7" s="588"/>
      <c r="J7" s="588"/>
      <c r="K7" s="588"/>
      <c r="L7" s="588"/>
      <c r="M7" s="588"/>
      <c r="N7" s="588"/>
      <c r="O7" s="588"/>
      <c r="P7" s="588"/>
      <c r="Q7" s="589"/>
      <c r="R7" s="590">
        <v>16770</v>
      </c>
      <c r="S7" s="591"/>
      <c r="T7" s="591"/>
      <c r="U7" s="591"/>
      <c r="V7" s="591"/>
      <c r="W7" s="591"/>
      <c r="X7" s="591"/>
      <c r="Y7" s="592"/>
      <c r="Z7" s="643">
        <v>0</v>
      </c>
      <c r="AA7" s="643"/>
      <c r="AB7" s="643"/>
      <c r="AC7" s="643"/>
      <c r="AD7" s="644">
        <v>16770</v>
      </c>
      <c r="AE7" s="644"/>
      <c r="AF7" s="644"/>
      <c r="AG7" s="644"/>
      <c r="AH7" s="644"/>
      <c r="AI7" s="644"/>
      <c r="AJ7" s="644"/>
      <c r="AK7" s="644"/>
      <c r="AL7" s="613">
        <v>0.1</v>
      </c>
      <c r="AM7" s="645"/>
      <c r="AN7" s="645"/>
      <c r="AO7" s="646"/>
      <c r="AP7" s="587" t="s">
        <v>216</v>
      </c>
      <c r="AQ7" s="588"/>
      <c r="AR7" s="588"/>
      <c r="AS7" s="588"/>
      <c r="AT7" s="588"/>
      <c r="AU7" s="588"/>
      <c r="AV7" s="588"/>
      <c r="AW7" s="588"/>
      <c r="AX7" s="588"/>
      <c r="AY7" s="588"/>
      <c r="AZ7" s="588"/>
      <c r="BA7" s="588"/>
      <c r="BB7" s="588"/>
      <c r="BC7" s="588"/>
      <c r="BD7" s="588"/>
      <c r="BE7" s="588"/>
      <c r="BF7" s="589"/>
      <c r="BG7" s="590">
        <v>3370244</v>
      </c>
      <c r="BH7" s="591"/>
      <c r="BI7" s="591"/>
      <c r="BJ7" s="591"/>
      <c r="BK7" s="591"/>
      <c r="BL7" s="591"/>
      <c r="BM7" s="591"/>
      <c r="BN7" s="592"/>
      <c r="BO7" s="643">
        <v>41.5</v>
      </c>
      <c r="BP7" s="643"/>
      <c r="BQ7" s="643"/>
      <c r="BR7" s="643"/>
      <c r="BS7" s="644">
        <v>43742</v>
      </c>
      <c r="BT7" s="644"/>
      <c r="BU7" s="644"/>
      <c r="BV7" s="644"/>
      <c r="BW7" s="644"/>
      <c r="BX7" s="644"/>
      <c r="BY7" s="644"/>
      <c r="BZ7" s="644"/>
      <c r="CA7" s="644"/>
      <c r="CB7" s="680"/>
      <c r="CD7" s="627" t="s">
        <v>217</v>
      </c>
      <c r="CE7" s="624"/>
      <c r="CF7" s="624"/>
      <c r="CG7" s="624"/>
      <c r="CH7" s="624"/>
      <c r="CI7" s="624"/>
      <c r="CJ7" s="624"/>
      <c r="CK7" s="624"/>
      <c r="CL7" s="624"/>
      <c r="CM7" s="624"/>
      <c r="CN7" s="624"/>
      <c r="CO7" s="624"/>
      <c r="CP7" s="624"/>
      <c r="CQ7" s="625"/>
      <c r="CR7" s="590">
        <v>4888722</v>
      </c>
      <c r="CS7" s="591"/>
      <c r="CT7" s="591"/>
      <c r="CU7" s="591"/>
      <c r="CV7" s="591"/>
      <c r="CW7" s="591"/>
      <c r="CX7" s="591"/>
      <c r="CY7" s="592"/>
      <c r="CZ7" s="643">
        <v>11.4</v>
      </c>
      <c r="DA7" s="643"/>
      <c r="DB7" s="643"/>
      <c r="DC7" s="643"/>
      <c r="DD7" s="596">
        <v>87091</v>
      </c>
      <c r="DE7" s="591"/>
      <c r="DF7" s="591"/>
      <c r="DG7" s="591"/>
      <c r="DH7" s="591"/>
      <c r="DI7" s="591"/>
      <c r="DJ7" s="591"/>
      <c r="DK7" s="591"/>
      <c r="DL7" s="591"/>
      <c r="DM7" s="591"/>
      <c r="DN7" s="591"/>
      <c r="DO7" s="591"/>
      <c r="DP7" s="592"/>
      <c r="DQ7" s="596">
        <v>4119838</v>
      </c>
      <c r="DR7" s="591"/>
      <c r="DS7" s="591"/>
      <c r="DT7" s="591"/>
      <c r="DU7" s="591"/>
      <c r="DV7" s="591"/>
      <c r="DW7" s="591"/>
      <c r="DX7" s="591"/>
      <c r="DY7" s="591"/>
      <c r="DZ7" s="591"/>
      <c r="EA7" s="591"/>
      <c r="EB7" s="591"/>
      <c r="EC7" s="626"/>
    </row>
    <row r="8" spans="2:143" ht="11.25" customHeight="1" x14ac:dyDescent="0.15">
      <c r="B8" s="587" t="s">
        <v>218</v>
      </c>
      <c r="C8" s="588"/>
      <c r="D8" s="588"/>
      <c r="E8" s="588"/>
      <c r="F8" s="588"/>
      <c r="G8" s="588"/>
      <c r="H8" s="588"/>
      <c r="I8" s="588"/>
      <c r="J8" s="588"/>
      <c r="K8" s="588"/>
      <c r="L8" s="588"/>
      <c r="M8" s="588"/>
      <c r="N8" s="588"/>
      <c r="O8" s="588"/>
      <c r="P8" s="588"/>
      <c r="Q8" s="589"/>
      <c r="R8" s="590">
        <v>41310</v>
      </c>
      <c r="S8" s="591"/>
      <c r="T8" s="591"/>
      <c r="U8" s="591"/>
      <c r="V8" s="591"/>
      <c r="W8" s="591"/>
      <c r="X8" s="591"/>
      <c r="Y8" s="592"/>
      <c r="Z8" s="643">
        <v>0.1</v>
      </c>
      <c r="AA8" s="643"/>
      <c r="AB8" s="643"/>
      <c r="AC8" s="643"/>
      <c r="AD8" s="644">
        <v>41310</v>
      </c>
      <c r="AE8" s="644"/>
      <c r="AF8" s="644"/>
      <c r="AG8" s="644"/>
      <c r="AH8" s="644"/>
      <c r="AI8" s="644"/>
      <c r="AJ8" s="644"/>
      <c r="AK8" s="644"/>
      <c r="AL8" s="613">
        <v>0.2</v>
      </c>
      <c r="AM8" s="645"/>
      <c r="AN8" s="645"/>
      <c r="AO8" s="646"/>
      <c r="AP8" s="587" t="s">
        <v>219</v>
      </c>
      <c r="AQ8" s="588"/>
      <c r="AR8" s="588"/>
      <c r="AS8" s="588"/>
      <c r="AT8" s="588"/>
      <c r="AU8" s="588"/>
      <c r="AV8" s="588"/>
      <c r="AW8" s="588"/>
      <c r="AX8" s="588"/>
      <c r="AY8" s="588"/>
      <c r="AZ8" s="588"/>
      <c r="BA8" s="588"/>
      <c r="BB8" s="588"/>
      <c r="BC8" s="588"/>
      <c r="BD8" s="588"/>
      <c r="BE8" s="588"/>
      <c r="BF8" s="589"/>
      <c r="BG8" s="590">
        <v>120028</v>
      </c>
      <c r="BH8" s="591"/>
      <c r="BI8" s="591"/>
      <c r="BJ8" s="591"/>
      <c r="BK8" s="591"/>
      <c r="BL8" s="591"/>
      <c r="BM8" s="591"/>
      <c r="BN8" s="592"/>
      <c r="BO8" s="643">
        <v>1.5</v>
      </c>
      <c r="BP8" s="643"/>
      <c r="BQ8" s="643"/>
      <c r="BR8" s="643"/>
      <c r="BS8" s="596" t="s">
        <v>220</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13701129</v>
      </c>
      <c r="CS8" s="591"/>
      <c r="CT8" s="591"/>
      <c r="CU8" s="591"/>
      <c r="CV8" s="591"/>
      <c r="CW8" s="591"/>
      <c r="CX8" s="591"/>
      <c r="CY8" s="592"/>
      <c r="CZ8" s="643">
        <v>31.8</v>
      </c>
      <c r="DA8" s="643"/>
      <c r="DB8" s="643"/>
      <c r="DC8" s="643"/>
      <c r="DD8" s="596">
        <v>297522</v>
      </c>
      <c r="DE8" s="591"/>
      <c r="DF8" s="591"/>
      <c r="DG8" s="591"/>
      <c r="DH8" s="591"/>
      <c r="DI8" s="591"/>
      <c r="DJ8" s="591"/>
      <c r="DK8" s="591"/>
      <c r="DL8" s="591"/>
      <c r="DM8" s="591"/>
      <c r="DN8" s="591"/>
      <c r="DO8" s="591"/>
      <c r="DP8" s="592"/>
      <c r="DQ8" s="596">
        <v>6941800</v>
      </c>
      <c r="DR8" s="591"/>
      <c r="DS8" s="591"/>
      <c r="DT8" s="591"/>
      <c r="DU8" s="591"/>
      <c r="DV8" s="591"/>
      <c r="DW8" s="591"/>
      <c r="DX8" s="591"/>
      <c r="DY8" s="591"/>
      <c r="DZ8" s="591"/>
      <c r="EA8" s="591"/>
      <c r="EB8" s="591"/>
      <c r="EC8" s="626"/>
    </row>
    <row r="9" spans="2:143" ht="11.25" customHeight="1" x14ac:dyDescent="0.15">
      <c r="B9" s="587" t="s">
        <v>222</v>
      </c>
      <c r="C9" s="588"/>
      <c r="D9" s="588"/>
      <c r="E9" s="588"/>
      <c r="F9" s="588"/>
      <c r="G9" s="588"/>
      <c r="H9" s="588"/>
      <c r="I9" s="588"/>
      <c r="J9" s="588"/>
      <c r="K9" s="588"/>
      <c r="L9" s="588"/>
      <c r="M9" s="588"/>
      <c r="N9" s="588"/>
      <c r="O9" s="588"/>
      <c r="P9" s="588"/>
      <c r="Q9" s="589"/>
      <c r="R9" s="590">
        <v>20657</v>
      </c>
      <c r="S9" s="591"/>
      <c r="T9" s="591"/>
      <c r="U9" s="591"/>
      <c r="V9" s="591"/>
      <c r="W9" s="591"/>
      <c r="X9" s="591"/>
      <c r="Y9" s="592"/>
      <c r="Z9" s="643">
        <v>0</v>
      </c>
      <c r="AA9" s="643"/>
      <c r="AB9" s="643"/>
      <c r="AC9" s="643"/>
      <c r="AD9" s="644">
        <v>20657</v>
      </c>
      <c r="AE9" s="644"/>
      <c r="AF9" s="644"/>
      <c r="AG9" s="644"/>
      <c r="AH9" s="644"/>
      <c r="AI9" s="644"/>
      <c r="AJ9" s="644"/>
      <c r="AK9" s="644"/>
      <c r="AL9" s="613">
        <v>0.1</v>
      </c>
      <c r="AM9" s="645"/>
      <c r="AN9" s="645"/>
      <c r="AO9" s="646"/>
      <c r="AP9" s="587" t="s">
        <v>223</v>
      </c>
      <c r="AQ9" s="588"/>
      <c r="AR9" s="588"/>
      <c r="AS9" s="588"/>
      <c r="AT9" s="588"/>
      <c r="AU9" s="588"/>
      <c r="AV9" s="588"/>
      <c r="AW9" s="588"/>
      <c r="AX9" s="588"/>
      <c r="AY9" s="588"/>
      <c r="AZ9" s="588"/>
      <c r="BA9" s="588"/>
      <c r="BB9" s="588"/>
      <c r="BC9" s="588"/>
      <c r="BD9" s="588"/>
      <c r="BE9" s="588"/>
      <c r="BF9" s="589"/>
      <c r="BG9" s="590">
        <v>2757406</v>
      </c>
      <c r="BH9" s="591"/>
      <c r="BI9" s="591"/>
      <c r="BJ9" s="591"/>
      <c r="BK9" s="591"/>
      <c r="BL9" s="591"/>
      <c r="BM9" s="591"/>
      <c r="BN9" s="592"/>
      <c r="BO9" s="643">
        <v>34</v>
      </c>
      <c r="BP9" s="643"/>
      <c r="BQ9" s="643"/>
      <c r="BR9" s="643"/>
      <c r="BS9" s="596" t="s">
        <v>220</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5079507</v>
      </c>
      <c r="CS9" s="591"/>
      <c r="CT9" s="591"/>
      <c r="CU9" s="591"/>
      <c r="CV9" s="591"/>
      <c r="CW9" s="591"/>
      <c r="CX9" s="591"/>
      <c r="CY9" s="592"/>
      <c r="CZ9" s="643">
        <v>11.8</v>
      </c>
      <c r="DA9" s="643"/>
      <c r="DB9" s="643"/>
      <c r="DC9" s="643"/>
      <c r="DD9" s="596">
        <v>1252019</v>
      </c>
      <c r="DE9" s="591"/>
      <c r="DF9" s="591"/>
      <c r="DG9" s="591"/>
      <c r="DH9" s="591"/>
      <c r="DI9" s="591"/>
      <c r="DJ9" s="591"/>
      <c r="DK9" s="591"/>
      <c r="DL9" s="591"/>
      <c r="DM9" s="591"/>
      <c r="DN9" s="591"/>
      <c r="DO9" s="591"/>
      <c r="DP9" s="592"/>
      <c r="DQ9" s="596">
        <v>3379714</v>
      </c>
      <c r="DR9" s="591"/>
      <c r="DS9" s="591"/>
      <c r="DT9" s="591"/>
      <c r="DU9" s="591"/>
      <c r="DV9" s="591"/>
      <c r="DW9" s="591"/>
      <c r="DX9" s="591"/>
      <c r="DY9" s="591"/>
      <c r="DZ9" s="591"/>
      <c r="EA9" s="591"/>
      <c r="EB9" s="591"/>
      <c r="EC9" s="626"/>
    </row>
    <row r="10" spans="2:143" ht="11.25" customHeight="1" x14ac:dyDescent="0.15">
      <c r="B10" s="587" t="s">
        <v>225</v>
      </c>
      <c r="C10" s="588"/>
      <c r="D10" s="588"/>
      <c r="E10" s="588"/>
      <c r="F10" s="588"/>
      <c r="G10" s="588"/>
      <c r="H10" s="588"/>
      <c r="I10" s="588"/>
      <c r="J10" s="588"/>
      <c r="K10" s="588"/>
      <c r="L10" s="588"/>
      <c r="M10" s="588"/>
      <c r="N10" s="588"/>
      <c r="O10" s="588"/>
      <c r="P10" s="588"/>
      <c r="Q10" s="589"/>
      <c r="R10" s="590">
        <v>1264606</v>
      </c>
      <c r="S10" s="591"/>
      <c r="T10" s="591"/>
      <c r="U10" s="591"/>
      <c r="V10" s="591"/>
      <c r="W10" s="591"/>
      <c r="X10" s="591"/>
      <c r="Y10" s="592"/>
      <c r="Z10" s="643">
        <v>2.8</v>
      </c>
      <c r="AA10" s="643"/>
      <c r="AB10" s="643"/>
      <c r="AC10" s="643"/>
      <c r="AD10" s="644">
        <v>1264606</v>
      </c>
      <c r="AE10" s="644"/>
      <c r="AF10" s="644"/>
      <c r="AG10" s="644"/>
      <c r="AH10" s="644"/>
      <c r="AI10" s="644"/>
      <c r="AJ10" s="644"/>
      <c r="AK10" s="644"/>
      <c r="AL10" s="613">
        <v>5.5</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218233</v>
      </c>
      <c r="BH10" s="591"/>
      <c r="BI10" s="591"/>
      <c r="BJ10" s="591"/>
      <c r="BK10" s="591"/>
      <c r="BL10" s="591"/>
      <c r="BM10" s="591"/>
      <c r="BN10" s="592"/>
      <c r="BO10" s="643">
        <v>2.7</v>
      </c>
      <c r="BP10" s="643"/>
      <c r="BQ10" s="643"/>
      <c r="BR10" s="643"/>
      <c r="BS10" s="596" t="s">
        <v>220</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v>4090</v>
      </c>
      <c r="CS10" s="591"/>
      <c r="CT10" s="591"/>
      <c r="CU10" s="591"/>
      <c r="CV10" s="591"/>
      <c r="CW10" s="591"/>
      <c r="CX10" s="591"/>
      <c r="CY10" s="592"/>
      <c r="CZ10" s="643">
        <v>0</v>
      </c>
      <c r="DA10" s="643"/>
      <c r="DB10" s="643"/>
      <c r="DC10" s="643"/>
      <c r="DD10" s="596" t="s">
        <v>220</v>
      </c>
      <c r="DE10" s="591"/>
      <c r="DF10" s="591"/>
      <c r="DG10" s="591"/>
      <c r="DH10" s="591"/>
      <c r="DI10" s="591"/>
      <c r="DJ10" s="591"/>
      <c r="DK10" s="591"/>
      <c r="DL10" s="591"/>
      <c r="DM10" s="591"/>
      <c r="DN10" s="591"/>
      <c r="DO10" s="591"/>
      <c r="DP10" s="592"/>
      <c r="DQ10" s="596">
        <v>1090</v>
      </c>
      <c r="DR10" s="591"/>
      <c r="DS10" s="591"/>
      <c r="DT10" s="591"/>
      <c r="DU10" s="591"/>
      <c r="DV10" s="591"/>
      <c r="DW10" s="591"/>
      <c r="DX10" s="591"/>
      <c r="DY10" s="591"/>
      <c r="DZ10" s="591"/>
      <c r="EA10" s="591"/>
      <c r="EB10" s="591"/>
      <c r="EC10" s="626"/>
    </row>
    <row r="11" spans="2:143" ht="11.25" customHeight="1" x14ac:dyDescent="0.15">
      <c r="B11" s="587" t="s">
        <v>228</v>
      </c>
      <c r="C11" s="588"/>
      <c r="D11" s="588"/>
      <c r="E11" s="588"/>
      <c r="F11" s="588"/>
      <c r="G11" s="588"/>
      <c r="H11" s="588"/>
      <c r="I11" s="588"/>
      <c r="J11" s="588"/>
      <c r="K11" s="588"/>
      <c r="L11" s="588"/>
      <c r="M11" s="588"/>
      <c r="N11" s="588"/>
      <c r="O11" s="588"/>
      <c r="P11" s="588"/>
      <c r="Q11" s="589"/>
      <c r="R11" s="590" t="s">
        <v>220</v>
      </c>
      <c r="S11" s="591"/>
      <c r="T11" s="591"/>
      <c r="U11" s="591"/>
      <c r="V11" s="591"/>
      <c r="W11" s="591"/>
      <c r="X11" s="591"/>
      <c r="Y11" s="592"/>
      <c r="Z11" s="643" t="s">
        <v>220</v>
      </c>
      <c r="AA11" s="643"/>
      <c r="AB11" s="643"/>
      <c r="AC11" s="643"/>
      <c r="AD11" s="644" t="s">
        <v>220</v>
      </c>
      <c r="AE11" s="644"/>
      <c r="AF11" s="644"/>
      <c r="AG11" s="644"/>
      <c r="AH11" s="644"/>
      <c r="AI11" s="644"/>
      <c r="AJ11" s="644"/>
      <c r="AK11" s="644"/>
      <c r="AL11" s="613" t="s">
        <v>220</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274577</v>
      </c>
      <c r="BH11" s="591"/>
      <c r="BI11" s="591"/>
      <c r="BJ11" s="591"/>
      <c r="BK11" s="591"/>
      <c r="BL11" s="591"/>
      <c r="BM11" s="591"/>
      <c r="BN11" s="592"/>
      <c r="BO11" s="643">
        <v>3.4</v>
      </c>
      <c r="BP11" s="643"/>
      <c r="BQ11" s="643"/>
      <c r="BR11" s="643"/>
      <c r="BS11" s="596">
        <v>43742</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2267911</v>
      </c>
      <c r="CS11" s="591"/>
      <c r="CT11" s="591"/>
      <c r="CU11" s="591"/>
      <c r="CV11" s="591"/>
      <c r="CW11" s="591"/>
      <c r="CX11" s="591"/>
      <c r="CY11" s="592"/>
      <c r="CZ11" s="643">
        <v>5.3</v>
      </c>
      <c r="DA11" s="643"/>
      <c r="DB11" s="643"/>
      <c r="DC11" s="643"/>
      <c r="DD11" s="596">
        <v>602898</v>
      </c>
      <c r="DE11" s="591"/>
      <c r="DF11" s="591"/>
      <c r="DG11" s="591"/>
      <c r="DH11" s="591"/>
      <c r="DI11" s="591"/>
      <c r="DJ11" s="591"/>
      <c r="DK11" s="591"/>
      <c r="DL11" s="591"/>
      <c r="DM11" s="591"/>
      <c r="DN11" s="591"/>
      <c r="DO11" s="591"/>
      <c r="DP11" s="592"/>
      <c r="DQ11" s="596">
        <v>1116883</v>
      </c>
      <c r="DR11" s="591"/>
      <c r="DS11" s="591"/>
      <c r="DT11" s="591"/>
      <c r="DU11" s="591"/>
      <c r="DV11" s="591"/>
      <c r="DW11" s="591"/>
      <c r="DX11" s="591"/>
      <c r="DY11" s="591"/>
      <c r="DZ11" s="591"/>
      <c r="EA11" s="591"/>
      <c r="EB11" s="591"/>
      <c r="EC11" s="626"/>
    </row>
    <row r="12" spans="2:143" ht="11.25" customHeight="1" x14ac:dyDescent="0.15">
      <c r="B12" s="587" t="s">
        <v>231</v>
      </c>
      <c r="C12" s="588"/>
      <c r="D12" s="588"/>
      <c r="E12" s="588"/>
      <c r="F12" s="588"/>
      <c r="G12" s="588"/>
      <c r="H12" s="588"/>
      <c r="I12" s="588"/>
      <c r="J12" s="588"/>
      <c r="K12" s="588"/>
      <c r="L12" s="588"/>
      <c r="M12" s="588"/>
      <c r="N12" s="588"/>
      <c r="O12" s="588"/>
      <c r="P12" s="588"/>
      <c r="Q12" s="589"/>
      <c r="R12" s="590" t="s">
        <v>220</v>
      </c>
      <c r="S12" s="591"/>
      <c r="T12" s="591"/>
      <c r="U12" s="591"/>
      <c r="V12" s="591"/>
      <c r="W12" s="591"/>
      <c r="X12" s="591"/>
      <c r="Y12" s="592"/>
      <c r="Z12" s="643" t="s">
        <v>220</v>
      </c>
      <c r="AA12" s="643"/>
      <c r="AB12" s="643"/>
      <c r="AC12" s="643"/>
      <c r="AD12" s="644" t="s">
        <v>220</v>
      </c>
      <c r="AE12" s="644"/>
      <c r="AF12" s="644"/>
      <c r="AG12" s="644"/>
      <c r="AH12" s="644"/>
      <c r="AI12" s="644"/>
      <c r="AJ12" s="644"/>
      <c r="AK12" s="644"/>
      <c r="AL12" s="613" t="s">
        <v>220</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3475081</v>
      </c>
      <c r="BH12" s="591"/>
      <c r="BI12" s="591"/>
      <c r="BJ12" s="591"/>
      <c r="BK12" s="591"/>
      <c r="BL12" s="591"/>
      <c r="BM12" s="591"/>
      <c r="BN12" s="592"/>
      <c r="BO12" s="643">
        <v>42.8</v>
      </c>
      <c r="BP12" s="643"/>
      <c r="BQ12" s="643"/>
      <c r="BR12" s="643"/>
      <c r="BS12" s="596" t="s">
        <v>220</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734941</v>
      </c>
      <c r="CS12" s="591"/>
      <c r="CT12" s="591"/>
      <c r="CU12" s="591"/>
      <c r="CV12" s="591"/>
      <c r="CW12" s="591"/>
      <c r="CX12" s="591"/>
      <c r="CY12" s="592"/>
      <c r="CZ12" s="643">
        <v>1.7</v>
      </c>
      <c r="DA12" s="643"/>
      <c r="DB12" s="643"/>
      <c r="DC12" s="643"/>
      <c r="DD12" s="596">
        <v>118862</v>
      </c>
      <c r="DE12" s="591"/>
      <c r="DF12" s="591"/>
      <c r="DG12" s="591"/>
      <c r="DH12" s="591"/>
      <c r="DI12" s="591"/>
      <c r="DJ12" s="591"/>
      <c r="DK12" s="591"/>
      <c r="DL12" s="591"/>
      <c r="DM12" s="591"/>
      <c r="DN12" s="591"/>
      <c r="DO12" s="591"/>
      <c r="DP12" s="592"/>
      <c r="DQ12" s="596">
        <v>503537</v>
      </c>
      <c r="DR12" s="591"/>
      <c r="DS12" s="591"/>
      <c r="DT12" s="591"/>
      <c r="DU12" s="591"/>
      <c r="DV12" s="591"/>
      <c r="DW12" s="591"/>
      <c r="DX12" s="591"/>
      <c r="DY12" s="591"/>
      <c r="DZ12" s="591"/>
      <c r="EA12" s="591"/>
      <c r="EB12" s="591"/>
      <c r="EC12" s="626"/>
    </row>
    <row r="13" spans="2:143" ht="11.25" customHeight="1" x14ac:dyDescent="0.15">
      <c r="B13" s="587" t="s">
        <v>234</v>
      </c>
      <c r="C13" s="588"/>
      <c r="D13" s="588"/>
      <c r="E13" s="588"/>
      <c r="F13" s="588"/>
      <c r="G13" s="588"/>
      <c r="H13" s="588"/>
      <c r="I13" s="588"/>
      <c r="J13" s="588"/>
      <c r="K13" s="588"/>
      <c r="L13" s="588"/>
      <c r="M13" s="588"/>
      <c r="N13" s="588"/>
      <c r="O13" s="588"/>
      <c r="P13" s="588"/>
      <c r="Q13" s="589"/>
      <c r="R13" s="590">
        <v>74281</v>
      </c>
      <c r="S13" s="591"/>
      <c r="T13" s="591"/>
      <c r="U13" s="591"/>
      <c r="V13" s="591"/>
      <c r="W13" s="591"/>
      <c r="X13" s="591"/>
      <c r="Y13" s="592"/>
      <c r="Z13" s="643">
        <v>0.2</v>
      </c>
      <c r="AA13" s="643"/>
      <c r="AB13" s="643"/>
      <c r="AC13" s="643"/>
      <c r="AD13" s="644">
        <v>74281</v>
      </c>
      <c r="AE13" s="644"/>
      <c r="AF13" s="644"/>
      <c r="AG13" s="644"/>
      <c r="AH13" s="644"/>
      <c r="AI13" s="644"/>
      <c r="AJ13" s="644"/>
      <c r="AK13" s="644"/>
      <c r="AL13" s="613">
        <v>0.3</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3452644</v>
      </c>
      <c r="BH13" s="591"/>
      <c r="BI13" s="591"/>
      <c r="BJ13" s="591"/>
      <c r="BK13" s="591"/>
      <c r="BL13" s="591"/>
      <c r="BM13" s="591"/>
      <c r="BN13" s="592"/>
      <c r="BO13" s="643">
        <v>42.5</v>
      </c>
      <c r="BP13" s="643"/>
      <c r="BQ13" s="643"/>
      <c r="BR13" s="643"/>
      <c r="BS13" s="596" t="s">
        <v>220</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3951941</v>
      </c>
      <c r="CS13" s="591"/>
      <c r="CT13" s="591"/>
      <c r="CU13" s="591"/>
      <c r="CV13" s="591"/>
      <c r="CW13" s="591"/>
      <c r="CX13" s="591"/>
      <c r="CY13" s="592"/>
      <c r="CZ13" s="643">
        <v>9.1999999999999993</v>
      </c>
      <c r="DA13" s="643"/>
      <c r="DB13" s="643"/>
      <c r="DC13" s="643"/>
      <c r="DD13" s="596">
        <v>896524</v>
      </c>
      <c r="DE13" s="591"/>
      <c r="DF13" s="591"/>
      <c r="DG13" s="591"/>
      <c r="DH13" s="591"/>
      <c r="DI13" s="591"/>
      <c r="DJ13" s="591"/>
      <c r="DK13" s="591"/>
      <c r="DL13" s="591"/>
      <c r="DM13" s="591"/>
      <c r="DN13" s="591"/>
      <c r="DO13" s="591"/>
      <c r="DP13" s="592"/>
      <c r="DQ13" s="596">
        <v>1115258</v>
      </c>
      <c r="DR13" s="591"/>
      <c r="DS13" s="591"/>
      <c r="DT13" s="591"/>
      <c r="DU13" s="591"/>
      <c r="DV13" s="591"/>
      <c r="DW13" s="591"/>
      <c r="DX13" s="591"/>
      <c r="DY13" s="591"/>
      <c r="DZ13" s="591"/>
      <c r="EA13" s="591"/>
      <c r="EB13" s="591"/>
      <c r="EC13" s="626"/>
    </row>
    <row r="14" spans="2:143" ht="11.25" customHeight="1" x14ac:dyDescent="0.15">
      <c r="B14" s="587" t="s">
        <v>237</v>
      </c>
      <c r="C14" s="588"/>
      <c r="D14" s="588"/>
      <c r="E14" s="588"/>
      <c r="F14" s="588"/>
      <c r="G14" s="588"/>
      <c r="H14" s="588"/>
      <c r="I14" s="588"/>
      <c r="J14" s="588"/>
      <c r="K14" s="588"/>
      <c r="L14" s="588"/>
      <c r="M14" s="588"/>
      <c r="N14" s="588"/>
      <c r="O14" s="588"/>
      <c r="P14" s="588"/>
      <c r="Q14" s="589"/>
      <c r="R14" s="590" t="s">
        <v>220</v>
      </c>
      <c r="S14" s="591"/>
      <c r="T14" s="591"/>
      <c r="U14" s="591"/>
      <c r="V14" s="591"/>
      <c r="W14" s="591"/>
      <c r="X14" s="591"/>
      <c r="Y14" s="592"/>
      <c r="Z14" s="643" t="s">
        <v>220</v>
      </c>
      <c r="AA14" s="643"/>
      <c r="AB14" s="643"/>
      <c r="AC14" s="643"/>
      <c r="AD14" s="644" t="s">
        <v>220</v>
      </c>
      <c r="AE14" s="644"/>
      <c r="AF14" s="644"/>
      <c r="AG14" s="644"/>
      <c r="AH14" s="644"/>
      <c r="AI14" s="644"/>
      <c r="AJ14" s="644"/>
      <c r="AK14" s="644"/>
      <c r="AL14" s="613" t="s">
        <v>220</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286439</v>
      </c>
      <c r="BH14" s="591"/>
      <c r="BI14" s="591"/>
      <c r="BJ14" s="591"/>
      <c r="BK14" s="591"/>
      <c r="BL14" s="591"/>
      <c r="BM14" s="591"/>
      <c r="BN14" s="592"/>
      <c r="BO14" s="643">
        <v>3.5</v>
      </c>
      <c r="BP14" s="643"/>
      <c r="BQ14" s="643"/>
      <c r="BR14" s="643"/>
      <c r="BS14" s="596" t="s">
        <v>220</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1914860</v>
      </c>
      <c r="CS14" s="591"/>
      <c r="CT14" s="591"/>
      <c r="CU14" s="591"/>
      <c r="CV14" s="591"/>
      <c r="CW14" s="591"/>
      <c r="CX14" s="591"/>
      <c r="CY14" s="592"/>
      <c r="CZ14" s="643">
        <v>4.4000000000000004</v>
      </c>
      <c r="DA14" s="643"/>
      <c r="DB14" s="643"/>
      <c r="DC14" s="643"/>
      <c r="DD14" s="596">
        <v>271084</v>
      </c>
      <c r="DE14" s="591"/>
      <c r="DF14" s="591"/>
      <c r="DG14" s="591"/>
      <c r="DH14" s="591"/>
      <c r="DI14" s="591"/>
      <c r="DJ14" s="591"/>
      <c r="DK14" s="591"/>
      <c r="DL14" s="591"/>
      <c r="DM14" s="591"/>
      <c r="DN14" s="591"/>
      <c r="DO14" s="591"/>
      <c r="DP14" s="592"/>
      <c r="DQ14" s="596">
        <v>1383895</v>
      </c>
      <c r="DR14" s="591"/>
      <c r="DS14" s="591"/>
      <c r="DT14" s="591"/>
      <c r="DU14" s="591"/>
      <c r="DV14" s="591"/>
      <c r="DW14" s="591"/>
      <c r="DX14" s="591"/>
      <c r="DY14" s="591"/>
      <c r="DZ14" s="591"/>
      <c r="EA14" s="591"/>
      <c r="EB14" s="591"/>
      <c r="EC14" s="626"/>
    </row>
    <row r="15" spans="2:143" ht="11.25" customHeight="1" x14ac:dyDescent="0.15">
      <c r="B15" s="587" t="s">
        <v>240</v>
      </c>
      <c r="C15" s="588"/>
      <c r="D15" s="588"/>
      <c r="E15" s="588"/>
      <c r="F15" s="588"/>
      <c r="G15" s="588"/>
      <c r="H15" s="588"/>
      <c r="I15" s="588"/>
      <c r="J15" s="588"/>
      <c r="K15" s="588"/>
      <c r="L15" s="588"/>
      <c r="M15" s="588"/>
      <c r="N15" s="588"/>
      <c r="O15" s="588"/>
      <c r="P15" s="588"/>
      <c r="Q15" s="589"/>
      <c r="R15" s="590">
        <v>26022</v>
      </c>
      <c r="S15" s="591"/>
      <c r="T15" s="591"/>
      <c r="U15" s="591"/>
      <c r="V15" s="591"/>
      <c r="W15" s="591"/>
      <c r="X15" s="591"/>
      <c r="Y15" s="592"/>
      <c r="Z15" s="643">
        <v>0.1</v>
      </c>
      <c r="AA15" s="643"/>
      <c r="AB15" s="643"/>
      <c r="AC15" s="643"/>
      <c r="AD15" s="644">
        <v>26022</v>
      </c>
      <c r="AE15" s="644"/>
      <c r="AF15" s="644"/>
      <c r="AG15" s="644"/>
      <c r="AH15" s="644"/>
      <c r="AI15" s="644"/>
      <c r="AJ15" s="644"/>
      <c r="AK15" s="644"/>
      <c r="AL15" s="613">
        <v>0.1</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586602</v>
      </c>
      <c r="BH15" s="591"/>
      <c r="BI15" s="591"/>
      <c r="BJ15" s="591"/>
      <c r="BK15" s="591"/>
      <c r="BL15" s="591"/>
      <c r="BM15" s="591"/>
      <c r="BN15" s="592"/>
      <c r="BO15" s="643">
        <v>7.2</v>
      </c>
      <c r="BP15" s="643"/>
      <c r="BQ15" s="643"/>
      <c r="BR15" s="643"/>
      <c r="BS15" s="596" t="s">
        <v>220</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4252926</v>
      </c>
      <c r="CS15" s="591"/>
      <c r="CT15" s="591"/>
      <c r="CU15" s="591"/>
      <c r="CV15" s="591"/>
      <c r="CW15" s="591"/>
      <c r="CX15" s="591"/>
      <c r="CY15" s="592"/>
      <c r="CZ15" s="643">
        <v>9.9</v>
      </c>
      <c r="DA15" s="643"/>
      <c r="DB15" s="643"/>
      <c r="DC15" s="643"/>
      <c r="DD15" s="596">
        <v>1367874</v>
      </c>
      <c r="DE15" s="591"/>
      <c r="DF15" s="591"/>
      <c r="DG15" s="591"/>
      <c r="DH15" s="591"/>
      <c r="DI15" s="591"/>
      <c r="DJ15" s="591"/>
      <c r="DK15" s="591"/>
      <c r="DL15" s="591"/>
      <c r="DM15" s="591"/>
      <c r="DN15" s="591"/>
      <c r="DO15" s="591"/>
      <c r="DP15" s="592"/>
      <c r="DQ15" s="596">
        <v>2417741</v>
      </c>
      <c r="DR15" s="591"/>
      <c r="DS15" s="591"/>
      <c r="DT15" s="591"/>
      <c r="DU15" s="591"/>
      <c r="DV15" s="591"/>
      <c r="DW15" s="591"/>
      <c r="DX15" s="591"/>
      <c r="DY15" s="591"/>
      <c r="DZ15" s="591"/>
      <c r="EA15" s="591"/>
      <c r="EB15" s="591"/>
      <c r="EC15" s="626"/>
    </row>
    <row r="16" spans="2:143" ht="11.25" customHeight="1" x14ac:dyDescent="0.15">
      <c r="B16" s="587" t="s">
        <v>243</v>
      </c>
      <c r="C16" s="588"/>
      <c r="D16" s="588"/>
      <c r="E16" s="588"/>
      <c r="F16" s="588"/>
      <c r="G16" s="588"/>
      <c r="H16" s="588"/>
      <c r="I16" s="588"/>
      <c r="J16" s="588"/>
      <c r="K16" s="588"/>
      <c r="L16" s="588"/>
      <c r="M16" s="588"/>
      <c r="N16" s="588"/>
      <c r="O16" s="588"/>
      <c r="P16" s="588"/>
      <c r="Q16" s="589"/>
      <c r="R16" s="590">
        <v>15497103</v>
      </c>
      <c r="S16" s="591"/>
      <c r="T16" s="591"/>
      <c r="U16" s="591"/>
      <c r="V16" s="591"/>
      <c r="W16" s="591"/>
      <c r="X16" s="591"/>
      <c r="Y16" s="592"/>
      <c r="Z16" s="643">
        <v>34.700000000000003</v>
      </c>
      <c r="AA16" s="643"/>
      <c r="AB16" s="643"/>
      <c r="AC16" s="643"/>
      <c r="AD16" s="644">
        <v>13271872</v>
      </c>
      <c r="AE16" s="644"/>
      <c r="AF16" s="644"/>
      <c r="AG16" s="644"/>
      <c r="AH16" s="644"/>
      <c r="AI16" s="644"/>
      <c r="AJ16" s="644"/>
      <c r="AK16" s="644"/>
      <c r="AL16" s="613">
        <v>57.9</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220</v>
      </c>
      <c r="BH16" s="591"/>
      <c r="BI16" s="591"/>
      <c r="BJ16" s="591"/>
      <c r="BK16" s="591"/>
      <c r="BL16" s="591"/>
      <c r="BM16" s="591"/>
      <c r="BN16" s="592"/>
      <c r="BO16" s="643" t="s">
        <v>220</v>
      </c>
      <c r="BP16" s="643"/>
      <c r="BQ16" s="643"/>
      <c r="BR16" s="643"/>
      <c r="BS16" s="596" t="s">
        <v>220</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v>453887</v>
      </c>
      <c r="CS16" s="591"/>
      <c r="CT16" s="591"/>
      <c r="CU16" s="591"/>
      <c r="CV16" s="591"/>
      <c r="CW16" s="591"/>
      <c r="CX16" s="591"/>
      <c r="CY16" s="592"/>
      <c r="CZ16" s="643">
        <v>1.1000000000000001</v>
      </c>
      <c r="DA16" s="643"/>
      <c r="DB16" s="643"/>
      <c r="DC16" s="643"/>
      <c r="DD16" s="596" t="s">
        <v>220</v>
      </c>
      <c r="DE16" s="591"/>
      <c r="DF16" s="591"/>
      <c r="DG16" s="591"/>
      <c r="DH16" s="591"/>
      <c r="DI16" s="591"/>
      <c r="DJ16" s="591"/>
      <c r="DK16" s="591"/>
      <c r="DL16" s="591"/>
      <c r="DM16" s="591"/>
      <c r="DN16" s="591"/>
      <c r="DO16" s="591"/>
      <c r="DP16" s="592"/>
      <c r="DQ16" s="596">
        <v>98643</v>
      </c>
      <c r="DR16" s="591"/>
      <c r="DS16" s="591"/>
      <c r="DT16" s="591"/>
      <c r="DU16" s="591"/>
      <c r="DV16" s="591"/>
      <c r="DW16" s="591"/>
      <c r="DX16" s="591"/>
      <c r="DY16" s="591"/>
      <c r="DZ16" s="591"/>
      <c r="EA16" s="591"/>
      <c r="EB16" s="591"/>
      <c r="EC16" s="626"/>
    </row>
    <row r="17" spans="2:133" ht="11.25" customHeight="1" x14ac:dyDescent="0.15">
      <c r="B17" s="587" t="s">
        <v>246</v>
      </c>
      <c r="C17" s="588"/>
      <c r="D17" s="588"/>
      <c r="E17" s="588"/>
      <c r="F17" s="588"/>
      <c r="G17" s="588"/>
      <c r="H17" s="588"/>
      <c r="I17" s="588"/>
      <c r="J17" s="588"/>
      <c r="K17" s="588"/>
      <c r="L17" s="588"/>
      <c r="M17" s="588"/>
      <c r="N17" s="588"/>
      <c r="O17" s="588"/>
      <c r="P17" s="588"/>
      <c r="Q17" s="589"/>
      <c r="R17" s="590">
        <v>13271872</v>
      </c>
      <c r="S17" s="591"/>
      <c r="T17" s="591"/>
      <c r="U17" s="591"/>
      <c r="V17" s="591"/>
      <c r="W17" s="591"/>
      <c r="X17" s="591"/>
      <c r="Y17" s="592"/>
      <c r="Z17" s="643">
        <v>29.7</v>
      </c>
      <c r="AA17" s="643"/>
      <c r="AB17" s="643"/>
      <c r="AC17" s="643"/>
      <c r="AD17" s="644">
        <v>13271872</v>
      </c>
      <c r="AE17" s="644"/>
      <c r="AF17" s="644"/>
      <c r="AG17" s="644"/>
      <c r="AH17" s="644"/>
      <c r="AI17" s="644"/>
      <c r="AJ17" s="644"/>
      <c r="AK17" s="644"/>
      <c r="AL17" s="613">
        <v>57.9</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220</v>
      </c>
      <c r="BH17" s="591"/>
      <c r="BI17" s="591"/>
      <c r="BJ17" s="591"/>
      <c r="BK17" s="591"/>
      <c r="BL17" s="591"/>
      <c r="BM17" s="591"/>
      <c r="BN17" s="592"/>
      <c r="BO17" s="643" t="s">
        <v>220</v>
      </c>
      <c r="BP17" s="643"/>
      <c r="BQ17" s="643"/>
      <c r="BR17" s="643"/>
      <c r="BS17" s="596" t="s">
        <v>220</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5522336</v>
      </c>
      <c r="CS17" s="591"/>
      <c r="CT17" s="591"/>
      <c r="CU17" s="591"/>
      <c r="CV17" s="591"/>
      <c r="CW17" s="591"/>
      <c r="CX17" s="591"/>
      <c r="CY17" s="592"/>
      <c r="CZ17" s="643">
        <v>12.8</v>
      </c>
      <c r="DA17" s="643"/>
      <c r="DB17" s="643"/>
      <c r="DC17" s="643"/>
      <c r="DD17" s="596" t="s">
        <v>220</v>
      </c>
      <c r="DE17" s="591"/>
      <c r="DF17" s="591"/>
      <c r="DG17" s="591"/>
      <c r="DH17" s="591"/>
      <c r="DI17" s="591"/>
      <c r="DJ17" s="591"/>
      <c r="DK17" s="591"/>
      <c r="DL17" s="591"/>
      <c r="DM17" s="591"/>
      <c r="DN17" s="591"/>
      <c r="DO17" s="591"/>
      <c r="DP17" s="592"/>
      <c r="DQ17" s="596">
        <v>5416468</v>
      </c>
      <c r="DR17" s="591"/>
      <c r="DS17" s="591"/>
      <c r="DT17" s="591"/>
      <c r="DU17" s="591"/>
      <c r="DV17" s="591"/>
      <c r="DW17" s="591"/>
      <c r="DX17" s="591"/>
      <c r="DY17" s="591"/>
      <c r="DZ17" s="591"/>
      <c r="EA17" s="591"/>
      <c r="EB17" s="591"/>
      <c r="EC17" s="626"/>
    </row>
    <row r="18" spans="2:133" ht="11.25" customHeight="1" x14ac:dyDescent="0.15">
      <c r="B18" s="587" t="s">
        <v>249</v>
      </c>
      <c r="C18" s="588"/>
      <c r="D18" s="588"/>
      <c r="E18" s="588"/>
      <c r="F18" s="588"/>
      <c r="G18" s="588"/>
      <c r="H18" s="588"/>
      <c r="I18" s="588"/>
      <c r="J18" s="588"/>
      <c r="K18" s="588"/>
      <c r="L18" s="588"/>
      <c r="M18" s="588"/>
      <c r="N18" s="588"/>
      <c r="O18" s="588"/>
      <c r="P18" s="588"/>
      <c r="Q18" s="589"/>
      <c r="R18" s="590">
        <v>2225231</v>
      </c>
      <c r="S18" s="591"/>
      <c r="T18" s="591"/>
      <c r="U18" s="591"/>
      <c r="V18" s="591"/>
      <c r="W18" s="591"/>
      <c r="X18" s="591"/>
      <c r="Y18" s="592"/>
      <c r="Z18" s="643">
        <v>5</v>
      </c>
      <c r="AA18" s="643"/>
      <c r="AB18" s="643"/>
      <c r="AC18" s="643"/>
      <c r="AD18" s="644" t="s">
        <v>220</v>
      </c>
      <c r="AE18" s="644"/>
      <c r="AF18" s="644"/>
      <c r="AG18" s="644"/>
      <c r="AH18" s="644"/>
      <c r="AI18" s="644"/>
      <c r="AJ18" s="644"/>
      <c r="AK18" s="644"/>
      <c r="AL18" s="613" t="s">
        <v>220</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220</v>
      </c>
      <c r="BH18" s="591"/>
      <c r="BI18" s="591"/>
      <c r="BJ18" s="591"/>
      <c r="BK18" s="591"/>
      <c r="BL18" s="591"/>
      <c r="BM18" s="591"/>
      <c r="BN18" s="592"/>
      <c r="BO18" s="643" t="s">
        <v>220</v>
      </c>
      <c r="BP18" s="643"/>
      <c r="BQ18" s="643"/>
      <c r="BR18" s="643"/>
      <c r="BS18" s="596" t="s">
        <v>220</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t="s">
        <v>220</v>
      </c>
      <c r="CS18" s="591"/>
      <c r="CT18" s="591"/>
      <c r="CU18" s="591"/>
      <c r="CV18" s="591"/>
      <c r="CW18" s="591"/>
      <c r="CX18" s="591"/>
      <c r="CY18" s="592"/>
      <c r="CZ18" s="643" t="s">
        <v>220</v>
      </c>
      <c r="DA18" s="643"/>
      <c r="DB18" s="643"/>
      <c r="DC18" s="643"/>
      <c r="DD18" s="596" t="s">
        <v>220</v>
      </c>
      <c r="DE18" s="591"/>
      <c r="DF18" s="591"/>
      <c r="DG18" s="591"/>
      <c r="DH18" s="591"/>
      <c r="DI18" s="591"/>
      <c r="DJ18" s="591"/>
      <c r="DK18" s="591"/>
      <c r="DL18" s="591"/>
      <c r="DM18" s="591"/>
      <c r="DN18" s="591"/>
      <c r="DO18" s="591"/>
      <c r="DP18" s="592"/>
      <c r="DQ18" s="596" t="s">
        <v>220</v>
      </c>
      <c r="DR18" s="591"/>
      <c r="DS18" s="591"/>
      <c r="DT18" s="591"/>
      <c r="DU18" s="591"/>
      <c r="DV18" s="591"/>
      <c r="DW18" s="591"/>
      <c r="DX18" s="591"/>
      <c r="DY18" s="591"/>
      <c r="DZ18" s="591"/>
      <c r="EA18" s="591"/>
      <c r="EB18" s="591"/>
      <c r="EC18" s="626"/>
    </row>
    <row r="19" spans="2:133" ht="11.25" customHeight="1" x14ac:dyDescent="0.15">
      <c r="B19" s="587" t="s">
        <v>252</v>
      </c>
      <c r="C19" s="588"/>
      <c r="D19" s="588"/>
      <c r="E19" s="588"/>
      <c r="F19" s="588"/>
      <c r="G19" s="588"/>
      <c r="H19" s="588"/>
      <c r="I19" s="588"/>
      <c r="J19" s="588"/>
      <c r="K19" s="588"/>
      <c r="L19" s="588"/>
      <c r="M19" s="588"/>
      <c r="N19" s="588"/>
      <c r="O19" s="588"/>
      <c r="P19" s="588"/>
      <c r="Q19" s="589"/>
      <c r="R19" s="590" t="s">
        <v>220</v>
      </c>
      <c r="S19" s="591"/>
      <c r="T19" s="591"/>
      <c r="U19" s="591"/>
      <c r="V19" s="591"/>
      <c r="W19" s="591"/>
      <c r="X19" s="591"/>
      <c r="Y19" s="592"/>
      <c r="Z19" s="643" t="s">
        <v>220</v>
      </c>
      <c r="AA19" s="643"/>
      <c r="AB19" s="643"/>
      <c r="AC19" s="643"/>
      <c r="AD19" s="644" t="s">
        <v>220</v>
      </c>
      <c r="AE19" s="644"/>
      <c r="AF19" s="644"/>
      <c r="AG19" s="644"/>
      <c r="AH19" s="644"/>
      <c r="AI19" s="644"/>
      <c r="AJ19" s="644"/>
      <c r="AK19" s="644"/>
      <c r="AL19" s="613" t="s">
        <v>220</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398730</v>
      </c>
      <c r="BH19" s="591"/>
      <c r="BI19" s="591"/>
      <c r="BJ19" s="591"/>
      <c r="BK19" s="591"/>
      <c r="BL19" s="591"/>
      <c r="BM19" s="591"/>
      <c r="BN19" s="592"/>
      <c r="BO19" s="643">
        <v>4.9000000000000004</v>
      </c>
      <c r="BP19" s="643"/>
      <c r="BQ19" s="643"/>
      <c r="BR19" s="643"/>
      <c r="BS19" s="596" t="s">
        <v>220</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220</v>
      </c>
      <c r="CS19" s="591"/>
      <c r="CT19" s="591"/>
      <c r="CU19" s="591"/>
      <c r="CV19" s="591"/>
      <c r="CW19" s="591"/>
      <c r="CX19" s="591"/>
      <c r="CY19" s="592"/>
      <c r="CZ19" s="643" t="s">
        <v>220</v>
      </c>
      <c r="DA19" s="643"/>
      <c r="DB19" s="643"/>
      <c r="DC19" s="643"/>
      <c r="DD19" s="596" t="s">
        <v>220</v>
      </c>
      <c r="DE19" s="591"/>
      <c r="DF19" s="591"/>
      <c r="DG19" s="591"/>
      <c r="DH19" s="591"/>
      <c r="DI19" s="591"/>
      <c r="DJ19" s="591"/>
      <c r="DK19" s="591"/>
      <c r="DL19" s="591"/>
      <c r="DM19" s="591"/>
      <c r="DN19" s="591"/>
      <c r="DO19" s="591"/>
      <c r="DP19" s="592"/>
      <c r="DQ19" s="596" t="s">
        <v>220</v>
      </c>
      <c r="DR19" s="591"/>
      <c r="DS19" s="591"/>
      <c r="DT19" s="591"/>
      <c r="DU19" s="591"/>
      <c r="DV19" s="591"/>
      <c r="DW19" s="591"/>
      <c r="DX19" s="591"/>
      <c r="DY19" s="591"/>
      <c r="DZ19" s="591"/>
      <c r="EA19" s="591"/>
      <c r="EB19" s="591"/>
      <c r="EC19" s="626"/>
    </row>
    <row r="20" spans="2:133" ht="11.25" customHeight="1" x14ac:dyDescent="0.15">
      <c r="B20" s="587" t="s">
        <v>255</v>
      </c>
      <c r="C20" s="588"/>
      <c r="D20" s="588"/>
      <c r="E20" s="588"/>
      <c r="F20" s="588"/>
      <c r="G20" s="588"/>
      <c r="H20" s="588"/>
      <c r="I20" s="588"/>
      <c r="J20" s="588"/>
      <c r="K20" s="588"/>
      <c r="L20" s="588"/>
      <c r="M20" s="588"/>
      <c r="N20" s="588"/>
      <c r="O20" s="588"/>
      <c r="P20" s="588"/>
      <c r="Q20" s="589"/>
      <c r="R20" s="590">
        <v>25412875</v>
      </c>
      <c r="S20" s="591"/>
      <c r="T20" s="591"/>
      <c r="U20" s="591"/>
      <c r="V20" s="591"/>
      <c r="W20" s="591"/>
      <c r="X20" s="591"/>
      <c r="Y20" s="592"/>
      <c r="Z20" s="643">
        <v>56.9</v>
      </c>
      <c r="AA20" s="643"/>
      <c r="AB20" s="643"/>
      <c r="AC20" s="643"/>
      <c r="AD20" s="644">
        <v>22793373</v>
      </c>
      <c r="AE20" s="644"/>
      <c r="AF20" s="644"/>
      <c r="AG20" s="644"/>
      <c r="AH20" s="644"/>
      <c r="AI20" s="644"/>
      <c r="AJ20" s="644"/>
      <c r="AK20" s="644"/>
      <c r="AL20" s="613">
        <v>99.5</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398730</v>
      </c>
      <c r="BH20" s="591"/>
      <c r="BI20" s="591"/>
      <c r="BJ20" s="591"/>
      <c r="BK20" s="591"/>
      <c r="BL20" s="591"/>
      <c r="BM20" s="591"/>
      <c r="BN20" s="592"/>
      <c r="BO20" s="643">
        <v>4.9000000000000004</v>
      </c>
      <c r="BP20" s="643"/>
      <c r="BQ20" s="643"/>
      <c r="BR20" s="643"/>
      <c r="BS20" s="596" t="s">
        <v>220</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43041548</v>
      </c>
      <c r="CS20" s="591"/>
      <c r="CT20" s="591"/>
      <c r="CU20" s="591"/>
      <c r="CV20" s="591"/>
      <c r="CW20" s="591"/>
      <c r="CX20" s="591"/>
      <c r="CY20" s="592"/>
      <c r="CZ20" s="643">
        <v>100</v>
      </c>
      <c r="DA20" s="643"/>
      <c r="DB20" s="643"/>
      <c r="DC20" s="643"/>
      <c r="DD20" s="596">
        <v>4899077</v>
      </c>
      <c r="DE20" s="591"/>
      <c r="DF20" s="591"/>
      <c r="DG20" s="591"/>
      <c r="DH20" s="591"/>
      <c r="DI20" s="591"/>
      <c r="DJ20" s="591"/>
      <c r="DK20" s="591"/>
      <c r="DL20" s="591"/>
      <c r="DM20" s="591"/>
      <c r="DN20" s="591"/>
      <c r="DO20" s="591"/>
      <c r="DP20" s="592"/>
      <c r="DQ20" s="596">
        <v>26759565</v>
      </c>
      <c r="DR20" s="591"/>
      <c r="DS20" s="591"/>
      <c r="DT20" s="591"/>
      <c r="DU20" s="591"/>
      <c r="DV20" s="591"/>
      <c r="DW20" s="591"/>
      <c r="DX20" s="591"/>
      <c r="DY20" s="591"/>
      <c r="DZ20" s="591"/>
      <c r="EA20" s="591"/>
      <c r="EB20" s="591"/>
      <c r="EC20" s="626"/>
    </row>
    <row r="21" spans="2:133" ht="11.25" customHeight="1" x14ac:dyDescent="0.15">
      <c r="B21" s="587" t="s">
        <v>258</v>
      </c>
      <c r="C21" s="588"/>
      <c r="D21" s="588"/>
      <c r="E21" s="588"/>
      <c r="F21" s="588"/>
      <c r="G21" s="588"/>
      <c r="H21" s="588"/>
      <c r="I21" s="588"/>
      <c r="J21" s="588"/>
      <c r="K21" s="588"/>
      <c r="L21" s="588"/>
      <c r="M21" s="588"/>
      <c r="N21" s="588"/>
      <c r="O21" s="588"/>
      <c r="P21" s="588"/>
      <c r="Q21" s="589"/>
      <c r="R21" s="590">
        <v>12148</v>
      </c>
      <c r="S21" s="591"/>
      <c r="T21" s="591"/>
      <c r="U21" s="591"/>
      <c r="V21" s="591"/>
      <c r="W21" s="591"/>
      <c r="X21" s="591"/>
      <c r="Y21" s="592"/>
      <c r="Z21" s="643">
        <v>0</v>
      </c>
      <c r="AA21" s="643"/>
      <c r="AB21" s="643"/>
      <c r="AC21" s="643"/>
      <c r="AD21" s="644">
        <v>12148</v>
      </c>
      <c r="AE21" s="644"/>
      <c r="AF21" s="644"/>
      <c r="AG21" s="644"/>
      <c r="AH21" s="644"/>
      <c r="AI21" s="644"/>
      <c r="AJ21" s="644"/>
      <c r="AK21" s="644"/>
      <c r="AL21" s="613">
        <v>0.1</v>
      </c>
      <c r="AM21" s="645"/>
      <c r="AN21" s="645"/>
      <c r="AO21" s="646"/>
      <c r="AP21" s="681" t="s">
        <v>259</v>
      </c>
      <c r="AQ21" s="691"/>
      <c r="AR21" s="691"/>
      <c r="AS21" s="691"/>
      <c r="AT21" s="691"/>
      <c r="AU21" s="691"/>
      <c r="AV21" s="691"/>
      <c r="AW21" s="691"/>
      <c r="AX21" s="691"/>
      <c r="AY21" s="691"/>
      <c r="AZ21" s="691"/>
      <c r="BA21" s="691"/>
      <c r="BB21" s="691"/>
      <c r="BC21" s="691"/>
      <c r="BD21" s="691"/>
      <c r="BE21" s="691"/>
      <c r="BF21" s="683"/>
      <c r="BG21" s="590">
        <v>48201</v>
      </c>
      <c r="BH21" s="591"/>
      <c r="BI21" s="591"/>
      <c r="BJ21" s="591"/>
      <c r="BK21" s="591"/>
      <c r="BL21" s="591"/>
      <c r="BM21" s="591"/>
      <c r="BN21" s="592"/>
      <c r="BO21" s="643">
        <v>0.6</v>
      </c>
      <c r="BP21" s="643"/>
      <c r="BQ21" s="643"/>
      <c r="BR21" s="643"/>
      <c r="BS21" s="596" t="s">
        <v>220</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260</v>
      </c>
      <c r="C22" s="588"/>
      <c r="D22" s="588"/>
      <c r="E22" s="588"/>
      <c r="F22" s="588"/>
      <c r="G22" s="588"/>
      <c r="H22" s="588"/>
      <c r="I22" s="588"/>
      <c r="J22" s="588"/>
      <c r="K22" s="588"/>
      <c r="L22" s="588"/>
      <c r="M22" s="588"/>
      <c r="N22" s="588"/>
      <c r="O22" s="588"/>
      <c r="P22" s="588"/>
      <c r="Q22" s="589"/>
      <c r="R22" s="590">
        <v>356199</v>
      </c>
      <c r="S22" s="591"/>
      <c r="T22" s="591"/>
      <c r="U22" s="591"/>
      <c r="V22" s="591"/>
      <c r="W22" s="591"/>
      <c r="X22" s="591"/>
      <c r="Y22" s="592"/>
      <c r="Z22" s="643">
        <v>0.8</v>
      </c>
      <c r="AA22" s="643"/>
      <c r="AB22" s="643"/>
      <c r="AC22" s="643"/>
      <c r="AD22" s="644" t="s">
        <v>220</v>
      </c>
      <c r="AE22" s="644"/>
      <c r="AF22" s="644"/>
      <c r="AG22" s="644"/>
      <c r="AH22" s="644"/>
      <c r="AI22" s="644"/>
      <c r="AJ22" s="644"/>
      <c r="AK22" s="644"/>
      <c r="AL22" s="613" t="s">
        <v>220</v>
      </c>
      <c r="AM22" s="645"/>
      <c r="AN22" s="645"/>
      <c r="AO22" s="646"/>
      <c r="AP22" s="681" t="s">
        <v>261</v>
      </c>
      <c r="AQ22" s="691"/>
      <c r="AR22" s="691"/>
      <c r="AS22" s="691"/>
      <c r="AT22" s="691"/>
      <c r="AU22" s="691"/>
      <c r="AV22" s="691"/>
      <c r="AW22" s="691"/>
      <c r="AX22" s="691"/>
      <c r="AY22" s="691"/>
      <c r="AZ22" s="691"/>
      <c r="BA22" s="691"/>
      <c r="BB22" s="691"/>
      <c r="BC22" s="691"/>
      <c r="BD22" s="691"/>
      <c r="BE22" s="691"/>
      <c r="BF22" s="683"/>
      <c r="BG22" s="590" t="s">
        <v>220</v>
      </c>
      <c r="BH22" s="591"/>
      <c r="BI22" s="591"/>
      <c r="BJ22" s="591"/>
      <c r="BK22" s="591"/>
      <c r="BL22" s="591"/>
      <c r="BM22" s="591"/>
      <c r="BN22" s="592"/>
      <c r="BO22" s="643" t="s">
        <v>220</v>
      </c>
      <c r="BP22" s="643"/>
      <c r="BQ22" s="643"/>
      <c r="BR22" s="643"/>
      <c r="BS22" s="596" t="s">
        <v>220</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263</v>
      </c>
      <c r="C23" s="588"/>
      <c r="D23" s="588"/>
      <c r="E23" s="588"/>
      <c r="F23" s="588"/>
      <c r="G23" s="588"/>
      <c r="H23" s="588"/>
      <c r="I23" s="588"/>
      <c r="J23" s="588"/>
      <c r="K23" s="588"/>
      <c r="L23" s="588"/>
      <c r="M23" s="588"/>
      <c r="N23" s="588"/>
      <c r="O23" s="588"/>
      <c r="P23" s="588"/>
      <c r="Q23" s="589"/>
      <c r="R23" s="590">
        <v>782158</v>
      </c>
      <c r="S23" s="591"/>
      <c r="T23" s="591"/>
      <c r="U23" s="591"/>
      <c r="V23" s="591"/>
      <c r="W23" s="591"/>
      <c r="X23" s="591"/>
      <c r="Y23" s="592"/>
      <c r="Z23" s="643">
        <v>1.8</v>
      </c>
      <c r="AA23" s="643"/>
      <c r="AB23" s="643"/>
      <c r="AC23" s="643"/>
      <c r="AD23" s="644">
        <v>37532</v>
      </c>
      <c r="AE23" s="644"/>
      <c r="AF23" s="644"/>
      <c r="AG23" s="644"/>
      <c r="AH23" s="644"/>
      <c r="AI23" s="644"/>
      <c r="AJ23" s="644"/>
      <c r="AK23" s="644"/>
      <c r="AL23" s="613">
        <v>0.2</v>
      </c>
      <c r="AM23" s="645"/>
      <c r="AN23" s="645"/>
      <c r="AO23" s="646"/>
      <c r="AP23" s="681" t="s">
        <v>264</v>
      </c>
      <c r="AQ23" s="691"/>
      <c r="AR23" s="691"/>
      <c r="AS23" s="691"/>
      <c r="AT23" s="691"/>
      <c r="AU23" s="691"/>
      <c r="AV23" s="691"/>
      <c r="AW23" s="691"/>
      <c r="AX23" s="691"/>
      <c r="AY23" s="691"/>
      <c r="AZ23" s="691"/>
      <c r="BA23" s="691"/>
      <c r="BB23" s="691"/>
      <c r="BC23" s="691"/>
      <c r="BD23" s="691"/>
      <c r="BE23" s="691"/>
      <c r="BF23" s="683"/>
      <c r="BG23" s="590">
        <v>350529</v>
      </c>
      <c r="BH23" s="591"/>
      <c r="BI23" s="591"/>
      <c r="BJ23" s="591"/>
      <c r="BK23" s="591"/>
      <c r="BL23" s="591"/>
      <c r="BM23" s="591"/>
      <c r="BN23" s="592"/>
      <c r="BO23" s="643">
        <v>4.3</v>
      </c>
      <c r="BP23" s="643"/>
      <c r="BQ23" s="643"/>
      <c r="BR23" s="643"/>
      <c r="BS23" s="596" t="s">
        <v>220</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x14ac:dyDescent="0.15">
      <c r="B24" s="587" t="s">
        <v>270</v>
      </c>
      <c r="C24" s="588"/>
      <c r="D24" s="588"/>
      <c r="E24" s="588"/>
      <c r="F24" s="588"/>
      <c r="G24" s="588"/>
      <c r="H24" s="588"/>
      <c r="I24" s="588"/>
      <c r="J24" s="588"/>
      <c r="K24" s="588"/>
      <c r="L24" s="588"/>
      <c r="M24" s="588"/>
      <c r="N24" s="588"/>
      <c r="O24" s="588"/>
      <c r="P24" s="588"/>
      <c r="Q24" s="589"/>
      <c r="R24" s="590">
        <v>218640</v>
      </c>
      <c r="S24" s="591"/>
      <c r="T24" s="591"/>
      <c r="U24" s="591"/>
      <c r="V24" s="591"/>
      <c r="W24" s="591"/>
      <c r="X24" s="591"/>
      <c r="Y24" s="592"/>
      <c r="Z24" s="643">
        <v>0.5</v>
      </c>
      <c r="AA24" s="643"/>
      <c r="AB24" s="643"/>
      <c r="AC24" s="643"/>
      <c r="AD24" s="644">
        <v>6143</v>
      </c>
      <c r="AE24" s="644"/>
      <c r="AF24" s="644"/>
      <c r="AG24" s="644"/>
      <c r="AH24" s="644"/>
      <c r="AI24" s="644"/>
      <c r="AJ24" s="644"/>
      <c r="AK24" s="644"/>
      <c r="AL24" s="613">
        <v>0</v>
      </c>
      <c r="AM24" s="645"/>
      <c r="AN24" s="645"/>
      <c r="AO24" s="646"/>
      <c r="AP24" s="681" t="s">
        <v>271</v>
      </c>
      <c r="AQ24" s="691"/>
      <c r="AR24" s="691"/>
      <c r="AS24" s="691"/>
      <c r="AT24" s="691"/>
      <c r="AU24" s="691"/>
      <c r="AV24" s="691"/>
      <c r="AW24" s="691"/>
      <c r="AX24" s="691"/>
      <c r="AY24" s="691"/>
      <c r="AZ24" s="691"/>
      <c r="BA24" s="691"/>
      <c r="BB24" s="691"/>
      <c r="BC24" s="691"/>
      <c r="BD24" s="691"/>
      <c r="BE24" s="691"/>
      <c r="BF24" s="683"/>
      <c r="BG24" s="590" t="s">
        <v>220</v>
      </c>
      <c r="BH24" s="591"/>
      <c r="BI24" s="591"/>
      <c r="BJ24" s="591"/>
      <c r="BK24" s="591"/>
      <c r="BL24" s="591"/>
      <c r="BM24" s="591"/>
      <c r="BN24" s="592"/>
      <c r="BO24" s="643" t="s">
        <v>220</v>
      </c>
      <c r="BP24" s="643"/>
      <c r="BQ24" s="643"/>
      <c r="BR24" s="643"/>
      <c r="BS24" s="596" t="s">
        <v>220</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20697829</v>
      </c>
      <c r="CS24" s="641"/>
      <c r="CT24" s="641"/>
      <c r="CU24" s="641"/>
      <c r="CV24" s="641"/>
      <c r="CW24" s="641"/>
      <c r="CX24" s="641"/>
      <c r="CY24" s="688"/>
      <c r="CZ24" s="692">
        <v>48.1</v>
      </c>
      <c r="DA24" s="693"/>
      <c r="DB24" s="693"/>
      <c r="DC24" s="694"/>
      <c r="DD24" s="687">
        <v>14444251</v>
      </c>
      <c r="DE24" s="641"/>
      <c r="DF24" s="641"/>
      <c r="DG24" s="641"/>
      <c r="DH24" s="641"/>
      <c r="DI24" s="641"/>
      <c r="DJ24" s="641"/>
      <c r="DK24" s="688"/>
      <c r="DL24" s="687">
        <v>14195256</v>
      </c>
      <c r="DM24" s="641"/>
      <c r="DN24" s="641"/>
      <c r="DO24" s="641"/>
      <c r="DP24" s="641"/>
      <c r="DQ24" s="641"/>
      <c r="DR24" s="641"/>
      <c r="DS24" s="641"/>
      <c r="DT24" s="641"/>
      <c r="DU24" s="641"/>
      <c r="DV24" s="688"/>
      <c r="DW24" s="689">
        <v>58.9</v>
      </c>
      <c r="DX24" s="658"/>
      <c r="DY24" s="658"/>
      <c r="DZ24" s="658"/>
      <c r="EA24" s="658"/>
      <c r="EB24" s="658"/>
      <c r="EC24" s="690"/>
    </row>
    <row r="25" spans="2:133" ht="11.25" customHeight="1" x14ac:dyDescent="0.15">
      <c r="B25" s="587" t="s">
        <v>273</v>
      </c>
      <c r="C25" s="588"/>
      <c r="D25" s="588"/>
      <c r="E25" s="588"/>
      <c r="F25" s="588"/>
      <c r="G25" s="588"/>
      <c r="H25" s="588"/>
      <c r="I25" s="588"/>
      <c r="J25" s="588"/>
      <c r="K25" s="588"/>
      <c r="L25" s="588"/>
      <c r="M25" s="588"/>
      <c r="N25" s="588"/>
      <c r="O25" s="588"/>
      <c r="P25" s="588"/>
      <c r="Q25" s="589"/>
      <c r="R25" s="590">
        <v>5748701</v>
      </c>
      <c r="S25" s="591"/>
      <c r="T25" s="591"/>
      <c r="U25" s="591"/>
      <c r="V25" s="591"/>
      <c r="W25" s="591"/>
      <c r="X25" s="591"/>
      <c r="Y25" s="592"/>
      <c r="Z25" s="643">
        <v>12.9</v>
      </c>
      <c r="AA25" s="643"/>
      <c r="AB25" s="643"/>
      <c r="AC25" s="643"/>
      <c r="AD25" s="644" t="s">
        <v>220</v>
      </c>
      <c r="AE25" s="644"/>
      <c r="AF25" s="644"/>
      <c r="AG25" s="644"/>
      <c r="AH25" s="644"/>
      <c r="AI25" s="644"/>
      <c r="AJ25" s="644"/>
      <c r="AK25" s="644"/>
      <c r="AL25" s="613" t="s">
        <v>220</v>
      </c>
      <c r="AM25" s="645"/>
      <c r="AN25" s="645"/>
      <c r="AO25" s="646"/>
      <c r="AP25" s="681" t="s">
        <v>274</v>
      </c>
      <c r="AQ25" s="691"/>
      <c r="AR25" s="691"/>
      <c r="AS25" s="691"/>
      <c r="AT25" s="691"/>
      <c r="AU25" s="691"/>
      <c r="AV25" s="691"/>
      <c r="AW25" s="691"/>
      <c r="AX25" s="691"/>
      <c r="AY25" s="691"/>
      <c r="AZ25" s="691"/>
      <c r="BA25" s="691"/>
      <c r="BB25" s="691"/>
      <c r="BC25" s="691"/>
      <c r="BD25" s="691"/>
      <c r="BE25" s="691"/>
      <c r="BF25" s="683"/>
      <c r="BG25" s="590" t="s">
        <v>220</v>
      </c>
      <c r="BH25" s="591"/>
      <c r="BI25" s="591"/>
      <c r="BJ25" s="591"/>
      <c r="BK25" s="591"/>
      <c r="BL25" s="591"/>
      <c r="BM25" s="591"/>
      <c r="BN25" s="592"/>
      <c r="BO25" s="643" t="s">
        <v>220</v>
      </c>
      <c r="BP25" s="643"/>
      <c r="BQ25" s="643"/>
      <c r="BR25" s="643"/>
      <c r="BS25" s="596" t="s">
        <v>220</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7254083</v>
      </c>
      <c r="CS25" s="609"/>
      <c r="CT25" s="609"/>
      <c r="CU25" s="609"/>
      <c r="CV25" s="609"/>
      <c r="CW25" s="609"/>
      <c r="CX25" s="609"/>
      <c r="CY25" s="610"/>
      <c r="CZ25" s="593">
        <v>16.899999999999999</v>
      </c>
      <c r="DA25" s="611"/>
      <c r="DB25" s="611"/>
      <c r="DC25" s="612"/>
      <c r="DD25" s="596">
        <v>6460413</v>
      </c>
      <c r="DE25" s="609"/>
      <c r="DF25" s="609"/>
      <c r="DG25" s="609"/>
      <c r="DH25" s="609"/>
      <c r="DI25" s="609"/>
      <c r="DJ25" s="609"/>
      <c r="DK25" s="610"/>
      <c r="DL25" s="596">
        <v>6211585</v>
      </c>
      <c r="DM25" s="609"/>
      <c r="DN25" s="609"/>
      <c r="DO25" s="609"/>
      <c r="DP25" s="609"/>
      <c r="DQ25" s="609"/>
      <c r="DR25" s="609"/>
      <c r="DS25" s="609"/>
      <c r="DT25" s="609"/>
      <c r="DU25" s="609"/>
      <c r="DV25" s="610"/>
      <c r="DW25" s="613">
        <v>25.8</v>
      </c>
      <c r="DX25" s="614"/>
      <c r="DY25" s="614"/>
      <c r="DZ25" s="614"/>
      <c r="EA25" s="614"/>
      <c r="EB25" s="614"/>
      <c r="EC25" s="615"/>
    </row>
    <row r="26" spans="2:133" ht="11.25" customHeight="1" x14ac:dyDescent="0.15">
      <c r="B26" s="684" t="s">
        <v>276</v>
      </c>
      <c r="C26" s="685"/>
      <c r="D26" s="685"/>
      <c r="E26" s="685"/>
      <c r="F26" s="685"/>
      <c r="G26" s="685"/>
      <c r="H26" s="685"/>
      <c r="I26" s="685"/>
      <c r="J26" s="685"/>
      <c r="K26" s="685"/>
      <c r="L26" s="685"/>
      <c r="M26" s="685"/>
      <c r="N26" s="685"/>
      <c r="O26" s="685"/>
      <c r="P26" s="685"/>
      <c r="Q26" s="686"/>
      <c r="R26" s="590" t="s">
        <v>220</v>
      </c>
      <c r="S26" s="591"/>
      <c r="T26" s="591"/>
      <c r="U26" s="591"/>
      <c r="V26" s="591"/>
      <c r="W26" s="591"/>
      <c r="X26" s="591"/>
      <c r="Y26" s="592"/>
      <c r="Z26" s="643" t="s">
        <v>220</v>
      </c>
      <c r="AA26" s="643"/>
      <c r="AB26" s="643"/>
      <c r="AC26" s="643"/>
      <c r="AD26" s="644" t="s">
        <v>220</v>
      </c>
      <c r="AE26" s="644"/>
      <c r="AF26" s="644"/>
      <c r="AG26" s="644"/>
      <c r="AH26" s="644"/>
      <c r="AI26" s="644"/>
      <c r="AJ26" s="644"/>
      <c r="AK26" s="644"/>
      <c r="AL26" s="613" t="s">
        <v>220</v>
      </c>
      <c r="AM26" s="645"/>
      <c r="AN26" s="645"/>
      <c r="AO26" s="646"/>
      <c r="AP26" s="681" t="s">
        <v>277</v>
      </c>
      <c r="AQ26" s="682"/>
      <c r="AR26" s="682"/>
      <c r="AS26" s="682"/>
      <c r="AT26" s="682"/>
      <c r="AU26" s="682"/>
      <c r="AV26" s="682"/>
      <c r="AW26" s="682"/>
      <c r="AX26" s="682"/>
      <c r="AY26" s="682"/>
      <c r="AZ26" s="682"/>
      <c r="BA26" s="682"/>
      <c r="BB26" s="682"/>
      <c r="BC26" s="682"/>
      <c r="BD26" s="682"/>
      <c r="BE26" s="682"/>
      <c r="BF26" s="683"/>
      <c r="BG26" s="590" t="s">
        <v>220</v>
      </c>
      <c r="BH26" s="591"/>
      <c r="BI26" s="591"/>
      <c r="BJ26" s="591"/>
      <c r="BK26" s="591"/>
      <c r="BL26" s="591"/>
      <c r="BM26" s="591"/>
      <c r="BN26" s="592"/>
      <c r="BO26" s="643" t="s">
        <v>220</v>
      </c>
      <c r="BP26" s="643"/>
      <c r="BQ26" s="643"/>
      <c r="BR26" s="643"/>
      <c r="BS26" s="596" t="s">
        <v>220</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5002758</v>
      </c>
      <c r="CS26" s="591"/>
      <c r="CT26" s="591"/>
      <c r="CU26" s="591"/>
      <c r="CV26" s="591"/>
      <c r="CW26" s="591"/>
      <c r="CX26" s="591"/>
      <c r="CY26" s="592"/>
      <c r="CZ26" s="593">
        <v>11.6</v>
      </c>
      <c r="DA26" s="611"/>
      <c r="DB26" s="611"/>
      <c r="DC26" s="612"/>
      <c r="DD26" s="596">
        <v>4396842</v>
      </c>
      <c r="DE26" s="591"/>
      <c r="DF26" s="591"/>
      <c r="DG26" s="591"/>
      <c r="DH26" s="591"/>
      <c r="DI26" s="591"/>
      <c r="DJ26" s="591"/>
      <c r="DK26" s="592"/>
      <c r="DL26" s="596" t="s">
        <v>279</v>
      </c>
      <c r="DM26" s="591"/>
      <c r="DN26" s="591"/>
      <c r="DO26" s="591"/>
      <c r="DP26" s="591"/>
      <c r="DQ26" s="591"/>
      <c r="DR26" s="591"/>
      <c r="DS26" s="591"/>
      <c r="DT26" s="591"/>
      <c r="DU26" s="591"/>
      <c r="DV26" s="592"/>
      <c r="DW26" s="613" t="s">
        <v>279</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3234579</v>
      </c>
      <c r="S27" s="591"/>
      <c r="T27" s="591"/>
      <c r="U27" s="591"/>
      <c r="V27" s="591"/>
      <c r="W27" s="591"/>
      <c r="X27" s="591"/>
      <c r="Y27" s="592"/>
      <c r="Z27" s="643">
        <v>7.2</v>
      </c>
      <c r="AA27" s="643"/>
      <c r="AB27" s="643"/>
      <c r="AC27" s="643"/>
      <c r="AD27" s="644" t="s">
        <v>220</v>
      </c>
      <c r="AE27" s="644"/>
      <c r="AF27" s="644"/>
      <c r="AG27" s="644"/>
      <c r="AH27" s="644"/>
      <c r="AI27" s="644"/>
      <c r="AJ27" s="644"/>
      <c r="AK27" s="644"/>
      <c r="AL27" s="613" t="s">
        <v>220</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8117096</v>
      </c>
      <c r="BH27" s="591"/>
      <c r="BI27" s="591"/>
      <c r="BJ27" s="591"/>
      <c r="BK27" s="591"/>
      <c r="BL27" s="591"/>
      <c r="BM27" s="591"/>
      <c r="BN27" s="592"/>
      <c r="BO27" s="643">
        <v>100</v>
      </c>
      <c r="BP27" s="643"/>
      <c r="BQ27" s="643"/>
      <c r="BR27" s="643"/>
      <c r="BS27" s="596">
        <v>43742</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7921417</v>
      </c>
      <c r="CS27" s="609"/>
      <c r="CT27" s="609"/>
      <c r="CU27" s="609"/>
      <c r="CV27" s="609"/>
      <c r="CW27" s="609"/>
      <c r="CX27" s="609"/>
      <c r="CY27" s="610"/>
      <c r="CZ27" s="593">
        <v>18.399999999999999</v>
      </c>
      <c r="DA27" s="611"/>
      <c r="DB27" s="611"/>
      <c r="DC27" s="612"/>
      <c r="DD27" s="596">
        <v>2567377</v>
      </c>
      <c r="DE27" s="609"/>
      <c r="DF27" s="609"/>
      <c r="DG27" s="609"/>
      <c r="DH27" s="609"/>
      <c r="DI27" s="609"/>
      <c r="DJ27" s="609"/>
      <c r="DK27" s="610"/>
      <c r="DL27" s="596">
        <v>2567210</v>
      </c>
      <c r="DM27" s="609"/>
      <c r="DN27" s="609"/>
      <c r="DO27" s="609"/>
      <c r="DP27" s="609"/>
      <c r="DQ27" s="609"/>
      <c r="DR27" s="609"/>
      <c r="DS27" s="609"/>
      <c r="DT27" s="609"/>
      <c r="DU27" s="609"/>
      <c r="DV27" s="610"/>
      <c r="DW27" s="613">
        <v>10.7</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216970</v>
      </c>
      <c r="S28" s="591"/>
      <c r="T28" s="591"/>
      <c r="U28" s="591"/>
      <c r="V28" s="591"/>
      <c r="W28" s="591"/>
      <c r="X28" s="591"/>
      <c r="Y28" s="592"/>
      <c r="Z28" s="643">
        <v>0.5</v>
      </c>
      <c r="AA28" s="643"/>
      <c r="AB28" s="643"/>
      <c r="AC28" s="643"/>
      <c r="AD28" s="644">
        <v>21485</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5522329</v>
      </c>
      <c r="CS28" s="591"/>
      <c r="CT28" s="591"/>
      <c r="CU28" s="591"/>
      <c r="CV28" s="591"/>
      <c r="CW28" s="591"/>
      <c r="CX28" s="591"/>
      <c r="CY28" s="592"/>
      <c r="CZ28" s="593">
        <v>12.8</v>
      </c>
      <c r="DA28" s="611"/>
      <c r="DB28" s="611"/>
      <c r="DC28" s="612"/>
      <c r="DD28" s="596">
        <v>5416461</v>
      </c>
      <c r="DE28" s="591"/>
      <c r="DF28" s="591"/>
      <c r="DG28" s="591"/>
      <c r="DH28" s="591"/>
      <c r="DI28" s="591"/>
      <c r="DJ28" s="591"/>
      <c r="DK28" s="592"/>
      <c r="DL28" s="596">
        <v>5416461</v>
      </c>
      <c r="DM28" s="591"/>
      <c r="DN28" s="591"/>
      <c r="DO28" s="591"/>
      <c r="DP28" s="591"/>
      <c r="DQ28" s="591"/>
      <c r="DR28" s="591"/>
      <c r="DS28" s="591"/>
      <c r="DT28" s="591"/>
      <c r="DU28" s="591"/>
      <c r="DV28" s="592"/>
      <c r="DW28" s="613">
        <v>22.5</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275300</v>
      </c>
      <c r="S29" s="591"/>
      <c r="T29" s="591"/>
      <c r="U29" s="591"/>
      <c r="V29" s="591"/>
      <c r="W29" s="591"/>
      <c r="X29" s="591"/>
      <c r="Y29" s="592"/>
      <c r="Z29" s="643">
        <v>0.6</v>
      </c>
      <c r="AA29" s="643"/>
      <c r="AB29" s="643"/>
      <c r="AC29" s="643"/>
      <c r="AD29" s="644" t="s">
        <v>220</v>
      </c>
      <c r="AE29" s="644"/>
      <c r="AF29" s="644"/>
      <c r="AG29" s="644"/>
      <c r="AH29" s="644"/>
      <c r="AI29" s="644"/>
      <c r="AJ29" s="644"/>
      <c r="AK29" s="644"/>
      <c r="AL29" s="613" t="s">
        <v>220</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5521996</v>
      </c>
      <c r="CS29" s="609"/>
      <c r="CT29" s="609"/>
      <c r="CU29" s="609"/>
      <c r="CV29" s="609"/>
      <c r="CW29" s="609"/>
      <c r="CX29" s="609"/>
      <c r="CY29" s="610"/>
      <c r="CZ29" s="593">
        <v>12.8</v>
      </c>
      <c r="DA29" s="611"/>
      <c r="DB29" s="611"/>
      <c r="DC29" s="612"/>
      <c r="DD29" s="596">
        <v>5416128</v>
      </c>
      <c r="DE29" s="609"/>
      <c r="DF29" s="609"/>
      <c r="DG29" s="609"/>
      <c r="DH29" s="609"/>
      <c r="DI29" s="609"/>
      <c r="DJ29" s="609"/>
      <c r="DK29" s="610"/>
      <c r="DL29" s="596">
        <v>5416128</v>
      </c>
      <c r="DM29" s="609"/>
      <c r="DN29" s="609"/>
      <c r="DO29" s="609"/>
      <c r="DP29" s="609"/>
      <c r="DQ29" s="609"/>
      <c r="DR29" s="609"/>
      <c r="DS29" s="609"/>
      <c r="DT29" s="609"/>
      <c r="DU29" s="609"/>
      <c r="DV29" s="610"/>
      <c r="DW29" s="613">
        <v>22.5</v>
      </c>
      <c r="DX29" s="614"/>
      <c r="DY29" s="614"/>
      <c r="DZ29" s="614"/>
      <c r="EA29" s="614"/>
      <c r="EB29" s="614"/>
      <c r="EC29" s="615"/>
    </row>
    <row r="30" spans="2:133" ht="11.25" customHeight="1" x14ac:dyDescent="0.15">
      <c r="B30" s="587" t="s">
        <v>289</v>
      </c>
      <c r="C30" s="588"/>
      <c r="D30" s="588"/>
      <c r="E30" s="588"/>
      <c r="F30" s="588"/>
      <c r="G30" s="588"/>
      <c r="H30" s="588"/>
      <c r="I30" s="588"/>
      <c r="J30" s="588"/>
      <c r="K30" s="588"/>
      <c r="L30" s="588"/>
      <c r="M30" s="588"/>
      <c r="N30" s="588"/>
      <c r="O30" s="588"/>
      <c r="P30" s="588"/>
      <c r="Q30" s="589"/>
      <c r="R30" s="590">
        <v>166566</v>
      </c>
      <c r="S30" s="591"/>
      <c r="T30" s="591"/>
      <c r="U30" s="591"/>
      <c r="V30" s="591"/>
      <c r="W30" s="591"/>
      <c r="X30" s="591"/>
      <c r="Y30" s="592"/>
      <c r="Z30" s="643">
        <v>0.4</v>
      </c>
      <c r="AA30" s="643"/>
      <c r="AB30" s="643"/>
      <c r="AC30" s="643"/>
      <c r="AD30" s="644" t="s">
        <v>220</v>
      </c>
      <c r="AE30" s="644"/>
      <c r="AF30" s="644"/>
      <c r="AG30" s="644"/>
      <c r="AH30" s="644"/>
      <c r="AI30" s="644"/>
      <c r="AJ30" s="644"/>
      <c r="AK30" s="644"/>
      <c r="AL30" s="613" t="s">
        <v>220</v>
      </c>
      <c r="AM30" s="645"/>
      <c r="AN30" s="645"/>
      <c r="AO30" s="646"/>
      <c r="AP30" s="668" t="s">
        <v>290</v>
      </c>
      <c r="AQ30" s="669"/>
      <c r="AR30" s="669"/>
      <c r="AS30" s="669"/>
      <c r="AT30" s="674" t="s">
        <v>291</v>
      </c>
      <c r="AU30" s="184"/>
      <c r="AV30" s="184"/>
      <c r="AW30" s="184"/>
      <c r="AX30" s="677" t="s">
        <v>169</v>
      </c>
      <c r="AY30" s="678"/>
      <c r="AZ30" s="678"/>
      <c r="BA30" s="678"/>
      <c r="BB30" s="678"/>
      <c r="BC30" s="678"/>
      <c r="BD30" s="678"/>
      <c r="BE30" s="678"/>
      <c r="BF30" s="679"/>
      <c r="BG30" s="656">
        <v>98.6</v>
      </c>
      <c r="BH30" s="657"/>
      <c r="BI30" s="657"/>
      <c r="BJ30" s="657"/>
      <c r="BK30" s="657"/>
      <c r="BL30" s="657"/>
      <c r="BM30" s="658">
        <v>94.3</v>
      </c>
      <c r="BN30" s="657"/>
      <c r="BO30" s="657"/>
      <c r="BP30" s="657"/>
      <c r="BQ30" s="659"/>
      <c r="BR30" s="656">
        <v>98.3</v>
      </c>
      <c r="BS30" s="657"/>
      <c r="BT30" s="657"/>
      <c r="BU30" s="657"/>
      <c r="BV30" s="657"/>
      <c r="BW30" s="657"/>
      <c r="BX30" s="658">
        <v>93.7</v>
      </c>
      <c r="BY30" s="657"/>
      <c r="BZ30" s="657"/>
      <c r="CA30" s="657"/>
      <c r="CB30" s="659"/>
      <c r="CD30" s="662"/>
      <c r="CE30" s="663"/>
      <c r="CF30" s="627" t="s">
        <v>292</v>
      </c>
      <c r="CG30" s="624"/>
      <c r="CH30" s="624"/>
      <c r="CI30" s="624"/>
      <c r="CJ30" s="624"/>
      <c r="CK30" s="624"/>
      <c r="CL30" s="624"/>
      <c r="CM30" s="624"/>
      <c r="CN30" s="624"/>
      <c r="CO30" s="624"/>
      <c r="CP30" s="624"/>
      <c r="CQ30" s="625"/>
      <c r="CR30" s="590">
        <v>4988309</v>
      </c>
      <c r="CS30" s="591"/>
      <c r="CT30" s="591"/>
      <c r="CU30" s="591"/>
      <c r="CV30" s="591"/>
      <c r="CW30" s="591"/>
      <c r="CX30" s="591"/>
      <c r="CY30" s="592"/>
      <c r="CZ30" s="593">
        <v>11.6</v>
      </c>
      <c r="DA30" s="611"/>
      <c r="DB30" s="611"/>
      <c r="DC30" s="612"/>
      <c r="DD30" s="596">
        <v>4893745</v>
      </c>
      <c r="DE30" s="591"/>
      <c r="DF30" s="591"/>
      <c r="DG30" s="591"/>
      <c r="DH30" s="591"/>
      <c r="DI30" s="591"/>
      <c r="DJ30" s="591"/>
      <c r="DK30" s="592"/>
      <c r="DL30" s="596">
        <v>4893745</v>
      </c>
      <c r="DM30" s="591"/>
      <c r="DN30" s="591"/>
      <c r="DO30" s="591"/>
      <c r="DP30" s="591"/>
      <c r="DQ30" s="591"/>
      <c r="DR30" s="591"/>
      <c r="DS30" s="591"/>
      <c r="DT30" s="591"/>
      <c r="DU30" s="591"/>
      <c r="DV30" s="592"/>
      <c r="DW30" s="613">
        <v>20.3</v>
      </c>
      <c r="DX30" s="614"/>
      <c r="DY30" s="614"/>
      <c r="DZ30" s="614"/>
      <c r="EA30" s="614"/>
      <c r="EB30" s="614"/>
      <c r="EC30" s="615"/>
    </row>
    <row r="31" spans="2:133" ht="11.25" customHeight="1" x14ac:dyDescent="0.15">
      <c r="B31" s="587" t="s">
        <v>293</v>
      </c>
      <c r="C31" s="588"/>
      <c r="D31" s="588"/>
      <c r="E31" s="588"/>
      <c r="F31" s="588"/>
      <c r="G31" s="588"/>
      <c r="H31" s="588"/>
      <c r="I31" s="588"/>
      <c r="J31" s="588"/>
      <c r="K31" s="588"/>
      <c r="L31" s="588"/>
      <c r="M31" s="588"/>
      <c r="N31" s="588"/>
      <c r="O31" s="588"/>
      <c r="P31" s="588"/>
      <c r="Q31" s="589"/>
      <c r="R31" s="590">
        <v>1426919</v>
      </c>
      <c r="S31" s="591"/>
      <c r="T31" s="591"/>
      <c r="U31" s="591"/>
      <c r="V31" s="591"/>
      <c r="W31" s="591"/>
      <c r="X31" s="591"/>
      <c r="Y31" s="592"/>
      <c r="Z31" s="643">
        <v>3.2</v>
      </c>
      <c r="AA31" s="643"/>
      <c r="AB31" s="643"/>
      <c r="AC31" s="643"/>
      <c r="AD31" s="644" t="s">
        <v>220</v>
      </c>
      <c r="AE31" s="644"/>
      <c r="AF31" s="644"/>
      <c r="AG31" s="644"/>
      <c r="AH31" s="644"/>
      <c r="AI31" s="644"/>
      <c r="AJ31" s="644"/>
      <c r="AK31" s="644"/>
      <c r="AL31" s="613" t="s">
        <v>220</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98.8</v>
      </c>
      <c r="BH31" s="609"/>
      <c r="BI31" s="609"/>
      <c r="BJ31" s="609"/>
      <c r="BK31" s="609"/>
      <c r="BL31" s="609"/>
      <c r="BM31" s="645">
        <v>96</v>
      </c>
      <c r="BN31" s="655"/>
      <c r="BO31" s="655"/>
      <c r="BP31" s="655"/>
      <c r="BQ31" s="619"/>
      <c r="BR31" s="654">
        <v>98.5</v>
      </c>
      <c r="BS31" s="609"/>
      <c r="BT31" s="609"/>
      <c r="BU31" s="609"/>
      <c r="BV31" s="609"/>
      <c r="BW31" s="609"/>
      <c r="BX31" s="645">
        <v>95.4</v>
      </c>
      <c r="BY31" s="655"/>
      <c r="BZ31" s="655"/>
      <c r="CA31" s="655"/>
      <c r="CB31" s="619"/>
      <c r="CD31" s="662"/>
      <c r="CE31" s="663"/>
      <c r="CF31" s="627" t="s">
        <v>296</v>
      </c>
      <c r="CG31" s="624"/>
      <c r="CH31" s="624"/>
      <c r="CI31" s="624"/>
      <c r="CJ31" s="624"/>
      <c r="CK31" s="624"/>
      <c r="CL31" s="624"/>
      <c r="CM31" s="624"/>
      <c r="CN31" s="624"/>
      <c r="CO31" s="624"/>
      <c r="CP31" s="624"/>
      <c r="CQ31" s="625"/>
      <c r="CR31" s="590">
        <v>533687</v>
      </c>
      <c r="CS31" s="609"/>
      <c r="CT31" s="609"/>
      <c r="CU31" s="609"/>
      <c r="CV31" s="609"/>
      <c r="CW31" s="609"/>
      <c r="CX31" s="609"/>
      <c r="CY31" s="610"/>
      <c r="CZ31" s="593">
        <v>1.2</v>
      </c>
      <c r="DA31" s="611"/>
      <c r="DB31" s="611"/>
      <c r="DC31" s="612"/>
      <c r="DD31" s="596">
        <v>522383</v>
      </c>
      <c r="DE31" s="609"/>
      <c r="DF31" s="609"/>
      <c r="DG31" s="609"/>
      <c r="DH31" s="609"/>
      <c r="DI31" s="609"/>
      <c r="DJ31" s="609"/>
      <c r="DK31" s="610"/>
      <c r="DL31" s="596">
        <v>522383</v>
      </c>
      <c r="DM31" s="609"/>
      <c r="DN31" s="609"/>
      <c r="DO31" s="609"/>
      <c r="DP31" s="609"/>
      <c r="DQ31" s="609"/>
      <c r="DR31" s="609"/>
      <c r="DS31" s="609"/>
      <c r="DT31" s="609"/>
      <c r="DU31" s="609"/>
      <c r="DV31" s="610"/>
      <c r="DW31" s="613">
        <v>2.2000000000000002</v>
      </c>
      <c r="DX31" s="614"/>
      <c r="DY31" s="614"/>
      <c r="DZ31" s="614"/>
      <c r="EA31" s="614"/>
      <c r="EB31" s="614"/>
      <c r="EC31" s="615"/>
    </row>
    <row r="32" spans="2:133" ht="11.25" customHeight="1" x14ac:dyDescent="0.15">
      <c r="B32" s="587" t="s">
        <v>297</v>
      </c>
      <c r="C32" s="588"/>
      <c r="D32" s="588"/>
      <c r="E32" s="588"/>
      <c r="F32" s="588"/>
      <c r="G32" s="588"/>
      <c r="H32" s="588"/>
      <c r="I32" s="588"/>
      <c r="J32" s="588"/>
      <c r="K32" s="588"/>
      <c r="L32" s="588"/>
      <c r="M32" s="588"/>
      <c r="N32" s="588"/>
      <c r="O32" s="588"/>
      <c r="P32" s="588"/>
      <c r="Q32" s="589"/>
      <c r="R32" s="590">
        <v>2854069</v>
      </c>
      <c r="S32" s="591"/>
      <c r="T32" s="591"/>
      <c r="U32" s="591"/>
      <c r="V32" s="591"/>
      <c r="W32" s="591"/>
      <c r="X32" s="591"/>
      <c r="Y32" s="592"/>
      <c r="Z32" s="643">
        <v>6.4</v>
      </c>
      <c r="AA32" s="643"/>
      <c r="AB32" s="643"/>
      <c r="AC32" s="643"/>
      <c r="AD32" s="644">
        <v>46941</v>
      </c>
      <c r="AE32" s="644"/>
      <c r="AF32" s="644"/>
      <c r="AG32" s="644"/>
      <c r="AH32" s="644"/>
      <c r="AI32" s="644"/>
      <c r="AJ32" s="644"/>
      <c r="AK32" s="644"/>
      <c r="AL32" s="613">
        <v>0.2</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98.3</v>
      </c>
      <c r="BH32" s="575"/>
      <c r="BI32" s="575"/>
      <c r="BJ32" s="575"/>
      <c r="BK32" s="575"/>
      <c r="BL32" s="575"/>
      <c r="BM32" s="638">
        <v>92</v>
      </c>
      <c r="BN32" s="575"/>
      <c r="BO32" s="575"/>
      <c r="BP32" s="575"/>
      <c r="BQ32" s="632"/>
      <c r="BR32" s="653">
        <v>97.9</v>
      </c>
      <c r="BS32" s="575"/>
      <c r="BT32" s="575"/>
      <c r="BU32" s="575"/>
      <c r="BV32" s="575"/>
      <c r="BW32" s="575"/>
      <c r="BX32" s="638">
        <v>91.2</v>
      </c>
      <c r="BY32" s="575"/>
      <c r="BZ32" s="575"/>
      <c r="CA32" s="575"/>
      <c r="CB32" s="632"/>
      <c r="CD32" s="664"/>
      <c r="CE32" s="665"/>
      <c r="CF32" s="627" t="s">
        <v>299</v>
      </c>
      <c r="CG32" s="624"/>
      <c r="CH32" s="624"/>
      <c r="CI32" s="624"/>
      <c r="CJ32" s="624"/>
      <c r="CK32" s="624"/>
      <c r="CL32" s="624"/>
      <c r="CM32" s="624"/>
      <c r="CN32" s="624"/>
      <c r="CO32" s="624"/>
      <c r="CP32" s="624"/>
      <c r="CQ32" s="625"/>
      <c r="CR32" s="590">
        <v>333</v>
      </c>
      <c r="CS32" s="591"/>
      <c r="CT32" s="591"/>
      <c r="CU32" s="591"/>
      <c r="CV32" s="591"/>
      <c r="CW32" s="591"/>
      <c r="CX32" s="591"/>
      <c r="CY32" s="592"/>
      <c r="CZ32" s="593">
        <v>0</v>
      </c>
      <c r="DA32" s="611"/>
      <c r="DB32" s="611"/>
      <c r="DC32" s="612"/>
      <c r="DD32" s="596">
        <v>333</v>
      </c>
      <c r="DE32" s="591"/>
      <c r="DF32" s="591"/>
      <c r="DG32" s="591"/>
      <c r="DH32" s="591"/>
      <c r="DI32" s="591"/>
      <c r="DJ32" s="591"/>
      <c r="DK32" s="592"/>
      <c r="DL32" s="596">
        <v>333</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300</v>
      </c>
      <c r="C33" s="588"/>
      <c r="D33" s="588"/>
      <c r="E33" s="588"/>
      <c r="F33" s="588"/>
      <c r="G33" s="588"/>
      <c r="H33" s="588"/>
      <c r="I33" s="588"/>
      <c r="J33" s="588"/>
      <c r="K33" s="588"/>
      <c r="L33" s="588"/>
      <c r="M33" s="588"/>
      <c r="N33" s="588"/>
      <c r="O33" s="588"/>
      <c r="P33" s="588"/>
      <c r="Q33" s="589"/>
      <c r="R33" s="590">
        <v>3944900</v>
      </c>
      <c r="S33" s="591"/>
      <c r="T33" s="591"/>
      <c r="U33" s="591"/>
      <c r="V33" s="591"/>
      <c r="W33" s="591"/>
      <c r="X33" s="591"/>
      <c r="Y33" s="592"/>
      <c r="Z33" s="643">
        <v>8.8000000000000007</v>
      </c>
      <c r="AA33" s="643"/>
      <c r="AB33" s="643"/>
      <c r="AC33" s="643"/>
      <c r="AD33" s="644" t="s">
        <v>220</v>
      </c>
      <c r="AE33" s="644"/>
      <c r="AF33" s="644"/>
      <c r="AG33" s="644"/>
      <c r="AH33" s="644"/>
      <c r="AI33" s="644"/>
      <c r="AJ33" s="644"/>
      <c r="AK33" s="644"/>
      <c r="AL33" s="613" t="s">
        <v>220</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16990755</v>
      </c>
      <c r="CS33" s="609"/>
      <c r="CT33" s="609"/>
      <c r="CU33" s="609"/>
      <c r="CV33" s="609"/>
      <c r="CW33" s="609"/>
      <c r="CX33" s="609"/>
      <c r="CY33" s="610"/>
      <c r="CZ33" s="593">
        <v>39.5</v>
      </c>
      <c r="DA33" s="611"/>
      <c r="DB33" s="611"/>
      <c r="DC33" s="612"/>
      <c r="DD33" s="596">
        <v>11360067</v>
      </c>
      <c r="DE33" s="609"/>
      <c r="DF33" s="609"/>
      <c r="DG33" s="609"/>
      <c r="DH33" s="609"/>
      <c r="DI33" s="609"/>
      <c r="DJ33" s="609"/>
      <c r="DK33" s="610"/>
      <c r="DL33" s="596">
        <v>8113293</v>
      </c>
      <c r="DM33" s="609"/>
      <c r="DN33" s="609"/>
      <c r="DO33" s="609"/>
      <c r="DP33" s="609"/>
      <c r="DQ33" s="609"/>
      <c r="DR33" s="609"/>
      <c r="DS33" s="609"/>
      <c r="DT33" s="609"/>
      <c r="DU33" s="609"/>
      <c r="DV33" s="610"/>
      <c r="DW33" s="613">
        <v>33.700000000000003</v>
      </c>
      <c r="DX33" s="614"/>
      <c r="DY33" s="614"/>
      <c r="DZ33" s="614"/>
      <c r="EA33" s="614"/>
      <c r="EB33" s="614"/>
      <c r="EC33" s="615"/>
    </row>
    <row r="34" spans="2:133" ht="11.25" customHeight="1" x14ac:dyDescent="0.15">
      <c r="B34" s="587" t="s">
        <v>302</v>
      </c>
      <c r="C34" s="588"/>
      <c r="D34" s="588"/>
      <c r="E34" s="588"/>
      <c r="F34" s="588"/>
      <c r="G34" s="588"/>
      <c r="H34" s="588"/>
      <c r="I34" s="588"/>
      <c r="J34" s="588"/>
      <c r="K34" s="588"/>
      <c r="L34" s="588"/>
      <c r="M34" s="588"/>
      <c r="N34" s="588"/>
      <c r="O34" s="588"/>
      <c r="P34" s="588"/>
      <c r="Q34" s="589"/>
      <c r="R34" s="590" t="s">
        <v>220</v>
      </c>
      <c r="S34" s="591"/>
      <c r="T34" s="591"/>
      <c r="U34" s="591"/>
      <c r="V34" s="591"/>
      <c r="W34" s="591"/>
      <c r="X34" s="591"/>
      <c r="Y34" s="592"/>
      <c r="Z34" s="643" t="s">
        <v>220</v>
      </c>
      <c r="AA34" s="643"/>
      <c r="AB34" s="643"/>
      <c r="AC34" s="643"/>
      <c r="AD34" s="644" t="s">
        <v>220</v>
      </c>
      <c r="AE34" s="644"/>
      <c r="AF34" s="644"/>
      <c r="AG34" s="644"/>
      <c r="AH34" s="644"/>
      <c r="AI34" s="644"/>
      <c r="AJ34" s="644"/>
      <c r="AK34" s="644"/>
      <c r="AL34" s="613" t="s">
        <v>220</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5821806</v>
      </c>
      <c r="CS34" s="591"/>
      <c r="CT34" s="591"/>
      <c r="CU34" s="591"/>
      <c r="CV34" s="591"/>
      <c r="CW34" s="591"/>
      <c r="CX34" s="591"/>
      <c r="CY34" s="592"/>
      <c r="CZ34" s="593">
        <v>13.5</v>
      </c>
      <c r="DA34" s="611"/>
      <c r="DB34" s="611"/>
      <c r="DC34" s="612"/>
      <c r="DD34" s="596">
        <v>3863016</v>
      </c>
      <c r="DE34" s="591"/>
      <c r="DF34" s="591"/>
      <c r="DG34" s="591"/>
      <c r="DH34" s="591"/>
      <c r="DI34" s="591"/>
      <c r="DJ34" s="591"/>
      <c r="DK34" s="592"/>
      <c r="DL34" s="596">
        <v>2990793</v>
      </c>
      <c r="DM34" s="591"/>
      <c r="DN34" s="591"/>
      <c r="DO34" s="591"/>
      <c r="DP34" s="591"/>
      <c r="DQ34" s="591"/>
      <c r="DR34" s="591"/>
      <c r="DS34" s="591"/>
      <c r="DT34" s="591"/>
      <c r="DU34" s="591"/>
      <c r="DV34" s="592"/>
      <c r="DW34" s="613">
        <v>12.4</v>
      </c>
      <c r="DX34" s="614"/>
      <c r="DY34" s="614"/>
      <c r="DZ34" s="614"/>
      <c r="EA34" s="614"/>
      <c r="EB34" s="614"/>
      <c r="EC34" s="615"/>
    </row>
    <row r="35" spans="2:133" ht="11.25" customHeight="1" x14ac:dyDescent="0.15">
      <c r="B35" s="587" t="s">
        <v>306</v>
      </c>
      <c r="C35" s="588"/>
      <c r="D35" s="588"/>
      <c r="E35" s="588"/>
      <c r="F35" s="588"/>
      <c r="G35" s="588"/>
      <c r="H35" s="588"/>
      <c r="I35" s="588"/>
      <c r="J35" s="588"/>
      <c r="K35" s="588"/>
      <c r="L35" s="588"/>
      <c r="M35" s="588"/>
      <c r="N35" s="588"/>
      <c r="O35" s="588"/>
      <c r="P35" s="588"/>
      <c r="Q35" s="589"/>
      <c r="R35" s="590">
        <v>1169600</v>
      </c>
      <c r="S35" s="591"/>
      <c r="T35" s="591"/>
      <c r="U35" s="591"/>
      <c r="V35" s="591"/>
      <c r="W35" s="591"/>
      <c r="X35" s="591"/>
      <c r="Y35" s="592"/>
      <c r="Z35" s="643">
        <v>2.6</v>
      </c>
      <c r="AA35" s="643"/>
      <c r="AB35" s="643"/>
      <c r="AC35" s="643"/>
      <c r="AD35" s="644" t="s">
        <v>220</v>
      </c>
      <c r="AE35" s="644"/>
      <c r="AF35" s="644"/>
      <c r="AG35" s="644"/>
      <c r="AH35" s="644"/>
      <c r="AI35" s="644"/>
      <c r="AJ35" s="644"/>
      <c r="AK35" s="644"/>
      <c r="AL35" s="613" t="s">
        <v>220</v>
      </c>
      <c r="AM35" s="645"/>
      <c r="AN35" s="645"/>
      <c r="AO35" s="646"/>
      <c r="AP35" s="188"/>
      <c r="AQ35" s="647" t="s">
        <v>307</v>
      </c>
      <c r="AR35" s="648"/>
      <c r="AS35" s="648"/>
      <c r="AT35" s="648"/>
      <c r="AU35" s="648"/>
      <c r="AV35" s="648"/>
      <c r="AW35" s="648"/>
      <c r="AX35" s="648"/>
      <c r="AY35" s="649"/>
      <c r="AZ35" s="640">
        <v>5374610</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51771</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548155</v>
      </c>
      <c r="CS35" s="609"/>
      <c r="CT35" s="609"/>
      <c r="CU35" s="609"/>
      <c r="CV35" s="609"/>
      <c r="CW35" s="609"/>
      <c r="CX35" s="609"/>
      <c r="CY35" s="610"/>
      <c r="CZ35" s="593">
        <v>1.3</v>
      </c>
      <c r="DA35" s="611"/>
      <c r="DB35" s="611"/>
      <c r="DC35" s="612"/>
      <c r="DD35" s="596">
        <v>447191</v>
      </c>
      <c r="DE35" s="609"/>
      <c r="DF35" s="609"/>
      <c r="DG35" s="609"/>
      <c r="DH35" s="609"/>
      <c r="DI35" s="609"/>
      <c r="DJ35" s="609"/>
      <c r="DK35" s="610"/>
      <c r="DL35" s="596">
        <v>447178</v>
      </c>
      <c r="DM35" s="609"/>
      <c r="DN35" s="609"/>
      <c r="DO35" s="609"/>
      <c r="DP35" s="609"/>
      <c r="DQ35" s="609"/>
      <c r="DR35" s="609"/>
      <c r="DS35" s="609"/>
      <c r="DT35" s="609"/>
      <c r="DU35" s="609"/>
      <c r="DV35" s="610"/>
      <c r="DW35" s="613">
        <v>1.9</v>
      </c>
      <c r="DX35" s="614"/>
      <c r="DY35" s="614"/>
      <c r="DZ35" s="614"/>
      <c r="EA35" s="614"/>
      <c r="EB35" s="614"/>
      <c r="EC35" s="615"/>
    </row>
    <row r="36" spans="2:133" ht="11.25" customHeight="1" x14ac:dyDescent="0.15">
      <c r="B36" s="571" t="s">
        <v>310</v>
      </c>
      <c r="C36" s="572"/>
      <c r="D36" s="572"/>
      <c r="E36" s="572"/>
      <c r="F36" s="572"/>
      <c r="G36" s="572"/>
      <c r="H36" s="572"/>
      <c r="I36" s="572"/>
      <c r="J36" s="572"/>
      <c r="K36" s="572"/>
      <c r="L36" s="572"/>
      <c r="M36" s="572"/>
      <c r="N36" s="572"/>
      <c r="O36" s="572"/>
      <c r="P36" s="572"/>
      <c r="Q36" s="573"/>
      <c r="R36" s="574">
        <v>44650024</v>
      </c>
      <c r="S36" s="631"/>
      <c r="T36" s="631"/>
      <c r="U36" s="631"/>
      <c r="V36" s="631"/>
      <c r="W36" s="631"/>
      <c r="X36" s="631"/>
      <c r="Y36" s="634"/>
      <c r="Z36" s="635">
        <v>100</v>
      </c>
      <c r="AA36" s="635"/>
      <c r="AB36" s="635"/>
      <c r="AC36" s="635"/>
      <c r="AD36" s="636">
        <v>22917622</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1038400</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-242783</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3096304</v>
      </c>
      <c r="CS36" s="591"/>
      <c r="CT36" s="591"/>
      <c r="CU36" s="591"/>
      <c r="CV36" s="591"/>
      <c r="CW36" s="591"/>
      <c r="CX36" s="591"/>
      <c r="CY36" s="592"/>
      <c r="CZ36" s="593">
        <v>7.2</v>
      </c>
      <c r="DA36" s="611"/>
      <c r="DB36" s="611"/>
      <c r="DC36" s="612"/>
      <c r="DD36" s="596">
        <v>2368711</v>
      </c>
      <c r="DE36" s="591"/>
      <c r="DF36" s="591"/>
      <c r="DG36" s="591"/>
      <c r="DH36" s="591"/>
      <c r="DI36" s="591"/>
      <c r="DJ36" s="591"/>
      <c r="DK36" s="592"/>
      <c r="DL36" s="596">
        <v>1803241</v>
      </c>
      <c r="DM36" s="591"/>
      <c r="DN36" s="591"/>
      <c r="DO36" s="591"/>
      <c r="DP36" s="591"/>
      <c r="DQ36" s="591"/>
      <c r="DR36" s="591"/>
      <c r="DS36" s="591"/>
      <c r="DT36" s="591"/>
      <c r="DU36" s="591"/>
      <c r="DV36" s="592"/>
      <c r="DW36" s="613">
        <v>7.5</v>
      </c>
      <c r="DX36" s="614"/>
      <c r="DY36" s="614"/>
      <c r="DZ36" s="614"/>
      <c r="EA36" s="614"/>
      <c r="EB36" s="614"/>
      <c r="EC36" s="615"/>
    </row>
    <row r="37" spans="2:133" ht="11.25" customHeight="1" x14ac:dyDescent="0.15">
      <c r="AQ37" s="616" t="s">
        <v>314</v>
      </c>
      <c r="AR37" s="617"/>
      <c r="AS37" s="617"/>
      <c r="AT37" s="617"/>
      <c r="AU37" s="617"/>
      <c r="AV37" s="617"/>
      <c r="AW37" s="617"/>
      <c r="AX37" s="617"/>
      <c r="AY37" s="618"/>
      <c r="AZ37" s="590">
        <v>518216</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14409</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518888</v>
      </c>
      <c r="CS37" s="609"/>
      <c r="CT37" s="609"/>
      <c r="CU37" s="609"/>
      <c r="CV37" s="609"/>
      <c r="CW37" s="609"/>
      <c r="CX37" s="609"/>
      <c r="CY37" s="610"/>
      <c r="CZ37" s="593">
        <v>1.2</v>
      </c>
      <c r="DA37" s="611"/>
      <c r="DB37" s="611"/>
      <c r="DC37" s="612"/>
      <c r="DD37" s="596">
        <v>403088</v>
      </c>
      <c r="DE37" s="609"/>
      <c r="DF37" s="609"/>
      <c r="DG37" s="609"/>
      <c r="DH37" s="609"/>
      <c r="DI37" s="609"/>
      <c r="DJ37" s="609"/>
      <c r="DK37" s="610"/>
      <c r="DL37" s="596">
        <v>380114</v>
      </c>
      <c r="DM37" s="609"/>
      <c r="DN37" s="609"/>
      <c r="DO37" s="609"/>
      <c r="DP37" s="609"/>
      <c r="DQ37" s="609"/>
      <c r="DR37" s="609"/>
      <c r="DS37" s="609"/>
      <c r="DT37" s="609"/>
      <c r="DU37" s="609"/>
      <c r="DV37" s="610"/>
      <c r="DW37" s="613">
        <v>1.6</v>
      </c>
      <c r="DX37" s="614"/>
      <c r="DY37" s="614"/>
      <c r="DZ37" s="614"/>
      <c r="EA37" s="614"/>
      <c r="EB37" s="614"/>
      <c r="EC37" s="615"/>
    </row>
    <row r="38" spans="2:133" ht="11.25" customHeight="1" x14ac:dyDescent="0.15">
      <c r="AQ38" s="616" t="s">
        <v>317</v>
      </c>
      <c r="AR38" s="617"/>
      <c r="AS38" s="617"/>
      <c r="AT38" s="617"/>
      <c r="AU38" s="617"/>
      <c r="AV38" s="617"/>
      <c r="AW38" s="617"/>
      <c r="AX38" s="617"/>
      <c r="AY38" s="618"/>
      <c r="AZ38" s="590">
        <v>384275</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24777</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4330894</v>
      </c>
      <c r="CS38" s="591"/>
      <c r="CT38" s="591"/>
      <c r="CU38" s="591"/>
      <c r="CV38" s="591"/>
      <c r="CW38" s="591"/>
      <c r="CX38" s="591"/>
      <c r="CY38" s="592"/>
      <c r="CZ38" s="593">
        <v>10.1</v>
      </c>
      <c r="DA38" s="611"/>
      <c r="DB38" s="611"/>
      <c r="DC38" s="612"/>
      <c r="DD38" s="596">
        <v>3673712</v>
      </c>
      <c r="DE38" s="591"/>
      <c r="DF38" s="591"/>
      <c r="DG38" s="591"/>
      <c r="DH38" s="591"/>
      <c r="DI38" s="591"/>
      <c r="DJ38" s="591"/>
      <c r="DK38" s="592"/>
      <c r="DL38" s="596">
        <v>2872081</v>
      </c>
      <c r="DM38" s="591"/>
      <c r="DN38" s="591"/>
      <c r="DO38" s="591"/>
      <c r="DP38" s="591"/>
      <c r="DQ38" s="591"/>
      <c r="DR38" s="591"/>
      <c r="DS38" s="591"/>
      <c r="DT38" s="591"/>
      <c r="DU38" s="591"/>
      <c r="DV38" s="592"/>
      <c r="DW38" s="613">
        <v>11.9</v>
      </c>
      <c r="DX38" s="614"/>
      <c r="DY38" s="614"/>
      <c r="DZ38" s="614"/>
      <c r="EA38" s="614"/>
      <c r="EB38" s="614"/>
      <c r="EC38" s="615"/>
    </row>
    <row r="39" spans="2:133" ht="11.25" customHeight="1" x14ac:dyDescent="0.15">
      <c r="AQ39" s="616" t="s">
        <v>320</v>
      </c>
      <c r="AR39" s="617"/>
      <c r="AS39" s="617"/>
      <c r="AT39" s="617"/>
      <c r="AU39" s="617"/>
      <c r="AV39" s="617"/>
      <c r="AW39" s="617"/>
      <c r="AX39" s="617"/>
      <c r="AY39" s="618"/>
      <c r="AZ39" s="590">
        <v>8673</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91</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1176266</v>
      </c>
      <c r="CS39" s="609"/>
      <c r="CT39" s="609"/>
      <c r="CU39" s="609"/>
      <c r="CV39" s="609"/>
      <c r="CW39" s="609"/>
      <c r="CX39" s="609"/>
      <c r="CY39" s="610"/>
      <c r="CZ39" s="593">
        <v>2.7</v>
      </c>
      <c r="DA39" s="611"/>
      <c r="DB39" s="611"/>
      <c r="DC39" s="612"/>
      <c r="DD39" s="596">
        <v>1007437</v>
      </c>
      <c r="DE39" s="609"/>
      <c r="DF39" s="609"/>
      <c r="DG39" s="609"/>
      <c r="DH39" s="609"/>
      <c r="DI39" s="609"/>
      <c r="DJ39" s="609"/>
      <c r="DK39" s="610"/>
      <c r="DL39" s="596" t="s">
        <v>324</v>
      </c>
      <c r="DM39" s="609"/>
      <c r="DN39" s="609"/>
      <c r="DO39" s="609"/>
      <c r="DP39" s="609"/>
      <c r="DQ39" s="609"/>
      <c r="DR39" s="609"/>
      <c r="DS39" s="609"/>
      <c r="DT39" s="609"/>
      <c r="DU39" s="609"/>
      <c r="DV39" s="610"/>
      <c r="DW39" s="613" t="s">
        <v>324</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970085</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125</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2017330</v>
      </c>
      <c r="CS40" s="591"/>
      <c r="CT40" s="591"/>
      <c r="CU40" s="591"/>
      <c r="CV40" s="591"/>
      <c r="CW40" s="591"/>
      <c r="CX40" s="591"/>
      <c r="CY40" s="592"/>
      <c r="CZ40" s="593">
        <v>4.7</v>
      </c>
      <c r="DA40" s="611"/>
      <c r="DB40" s="611"/>
      <c r="DC40" s="612"/>
      <c r="DD40" s="596" t="s">
        <v>324</v>
      </c>
      <c r="DE40" s="591"/>
      <c r="DF40" s="591"/>
      <c r="DG40" s="591"/>
      <c r="DH40" s="591"/>
      <c r="DI40" s="591"/>
      <c r="DJ40" s="591"/>
      <c r="DK40" s="592"/>
      <c r="DL40" s="596" t="s">
        <v>324</v>
      </c>
      <c r="DM40" s="591"/>
      <c r="DN40" s="591"/>
      <c r="DO40" s="591"/>
      <c r="DP40" s="591"/>
      <c r="DQ40" s="591"/>
      <c r="DR40" s="591"/>
      <c r="DS40" s="591"/>
      <c r="DT40" s="591"/>
      <c r="DU40" s="591"/>
      <c r="DV40" s="592"/>
      <c r="DW40" s="613" t="s">
        <v>324</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2454961</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276</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5352964</v>
      </c>
      <c r="CS42" s="591"/>
      <c r="CT42" s="591"/>
      <c r="CU42" s="591"/>
      <c r="CV42" s="591"/>
      <c r="CW42" s="591"/>
      <c r="CX42" s="591"/>
      <c r="CY42" s="592"/>
      <c r="CZ42" s="593">
        <v>12.4</v>
      </c>
      <c r="DA42" s="594"/>
      <c r="DB42" s="594"/>
      <c r="DC42" s="595"/>
      <c r="DD42" s="596">
        <v>955247</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157068</v>
      </c>
      <c r="CS43" s="609"/>
      <c r="CT43" s="609"/>
      <c r="CU43" s="609"/>
      <c r="CV43" s="609"/>
      <c r="CW43" s="609"/>
      <c r="CX43" s="609"/>
      <c r="CY43" s="610"/>
      <c r="CZ43" s="593">
        <v>0.4</v>
      </c>
      <c r="DA43" s="611"/>
      <c r="DB43" s="611"/>
      <c r="DC43" s="612"/>
      <c r="DD43" s="596">
        <v>156900</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336</v>
      </c>
      <c r="CD44" s="603" t="s">
        <v>288</v>
      </c>
      <c r="CE44" s="604"/>
      <c r="CF44" s="587" t="s">
        <v>337</v>
      </c>
      <c r="CG44" s="588"/>
      <c r="CH44" s="588"/>
      <c r="CI44" s="588"/>
      <c r="CJ44" s="588"/>
      <c r="CK44" s="588"/>
      <c r="CL44" s="588"/>
      <c r="CM44" s="588"/>
      <c r="CN44" s="588"/>
      <c r="CO44" s="588"/>
      <c r="CP44" s="588"/>
      <c r="CQ44" s="589"/>
      <c r="CR44" s="590">
        <v>4899077</v>
      </c>
      <c r="CS44" s="591"/>
      <c r="CT44" s="591"/>
      <c r="CU44" s="591"/>
      <c r="CV44" s="591"/>
      <c r="CW44" s="591"/>
      <c r="CX44" s="591"/>
      <c r="CY44" s="592"/>
      <c r="CZ44" s="593">
        <v>11.4</v>
      </c>
      <c r="DA44" s="594"/>
      <c r="DB44" s="594"/>
      <c r="DC44" s="595"/>
      <c r="DD44" s="596">
        <v>856604</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338</v>
      </c>
      <c r="CG45" s="588"/>
      <c r="CH45" s="588"/>
      <c r="CI45" s="588"/>
      <c r="CJ45" s="588"/>
      <c r="CK45" s="588"/>
      <c r="CL45" s="588"/>
      <c r="CM45" s="588"/>
      <c r="CN45" s="588"/>
      <c r="CO45" s="588"/>
      <c r="CP45" s="588"/>
      <c r="CQ45" s="589"/>
      <c r="CR45" s="590">
        <v>2665177</v>
      </c>
      <c r="CS45" s="609"/>
      <c r="CT45" s="609"/>
      <c r="CU45" s="609"/>
      <c r="CV45" s="609"/>
      <c r="CW45" s="609"/>
      <c r="CX45" s="609"/>
      <c r="CY45" s="610"/>
      <c r="CZ45" s="593">
        <v>6.2</v>
      </c>
      <c r="DA45" s="611"/>
      <c r="DB45" s="611"/>
      <c r="DC45" s="612"/>
      <c r="DD45" s="596">
        <v>198150</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339</v>
      </c>
      <c r="CG46" s="588"/>
      <c r="CH46" s="588"/>
      <c r="CI46" s="588"/>
      <c r="CJ46" s="588"/>
      <c r="CK46" s="588"/>
      <c r="CL46" s="588"/>
      <c r="CM46" s="588"/>
      <c r="CN46" s="588"/>
      <c r="CO46" s="588"/>
      <c r="CP46" s="588"/>
      <c r="CQ46" s="589"/>
      <c r="CR46" s="590">
        <v>2132141</v>
      </c>
      <c r="CS46" s="591"/>
      <c r="CT46" s="591"/>
      <c r="CU46" s="591"/>
      <c r="CV46" s="591"/>
      <c r="CW46" s="591"/>
      <c r="CX46" s="591"/>
      <c r="CY46" s="592"/>
      <c r="CZ46" s="593">
        <v>5</v>
      </c>
      <c r="DA46" s="594"/>
      <c r="DB46" s="594"/>
      <c r="DC46" s="595"/>
      <c r="DD46" s="596">
        <v>627953</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340</v>
      </c>
      <c r="CG47" s="588"/>
      <c r="CH47" s="588"/>
      <c r="CI47" s="588"/>
      <c r="CJ47" s="588"/>
      <c r="CK47" s="588"/>
      <c r="CL47" s="588"/>
      <c r="CM47" s="588"/>
      <c r="CN47" s="588"/>
      <c r="CO47" s="588"/>
      <c r="CP47" s="588"/>
      <c r="CQ47" s="589"/>
      <c r="CR47" s="590">
        <v>453887</v>
      </c>
      <c r="CS47" s="609"/>
      <c r="CT47" s="609"/>
      <c r="CU47" s="609"/>
      <c r="CV47" s="609"/>
      <c r="CW47" s="609"/>
      <c r="CX47" s="609"/>
      <c r="CY47" s="610"/>
      <c r="CZ47" s="593">
        <v>1.1000000000000001</v>
      </c>
      <c r="DA47" s="611"/>
      <c r="DB47" s="611"/>
      <c r="DC47" s="612"/>
      <c r="DD47" s="596">
        <v>98643</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341</v>
      </c>
      <c r="CG48" s="588"/>
      <c r="CH48" s="588"/>
      <c r="CI48" s="588"/>
      <c r="CJ48" s="588"/>
      <c r="CK48" s="588"/>
      <c r="CL48" s="588"/>
      <c r="CM48" s="588"/>
      <c r="CN48" s="588"/>
      <c r="CO48" s="588"/>
      <c r="CP48" s="588"/>
      <c r="CQ48" s="589"/>
      <c r="CR48" s="590" t="s">
        <v>220</v>
      </c>
      <c r="CS48" s="591"/>
      <c r="CT48" s="591"/>
      <c r="CU48" s="591"/>
      <c r="CV48" s="591"/>
      <c r="CW48" s="591"/>
      <c r="CX48" s="591"/>
      <c r="CY48" s="592"/>
      <c r="CZ48" s="593" t="s">
        <v>220</v>
      </c>
      <c r="DA48" s="594"/>
      <c r="DB48" s="594"/>
      <c r="DC48" s="595"/>
      <c r="DD48" s="596" t="s">
        <v>220</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342</v>
      </c>
      <c r="CE49" s="572"/>
      <c r="CF49" s="572"/>
      <c r="CG49" s="572"/>
      <c r="CH49" s="572"/>
      <c r="CI49" s="572"/>
      <c r="CJ49" s="572"/>
      <c r="CK49" s="572"/>
      <c r="CL49" s="572"/>
      <c r="CM49" s="572"/>
      <c r="CN49" s="572"/>
      <c r="CO49" s="572"/>
      <c r="CP49" s="572"/>
      <c r="CQ49" s="573"/>
      <c r="CR49" s="574">
        <v>43041548</v>
      </c>
      <c r="CS49" s="575"/>
      <c r="CT49" s="575"/>
      <c r="CU49" s="575"/>
      <c r="CV49" s="575"/>
      <c r="CW49" s="575"/>
      <c r="CX49" s="575"/>
      <c r="CY49" s="576"/>
      <c r="CZ49" s="577">
        <v>100</v>
      </c>
      <c r="DA49" s="578"/>
      <c r="DB49" s="578"/>
      <c r="DC49" s="579"/>
      <c r="DD49" s="580">
        <v>26759565</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365</v>
      </c>
      <c r="C7" s="1050"/>
      <c r="D7" s="1050"/>
      <c r="E7" s="1050"/>
      <c r="F7" s="1050"/>
      <c r="G7" s="1050"/>
      <c r="H7" s="1050"/>
      <c r="I7" s="1050"/>
      <c r="J7" s="1050"/>
      <c r="K7" s="1050"/>
      <c r="L7" s="1050"/>
      <c r="M7" s="1050"/>
      <c r="N7" s="1050"/>
      <c r="O7" s="1050"/>
      <c r="P7" s="1051"/>
      <c r="Q7" s="1103">
        <v>44949</v>
      </c>
      <c r="R7" s="1104"/>
      <c r="S7" s="1104"/>
      <c r="T7" s="1104"/>
      <c r="U7" s="1104"/>
      <c r="V7" s="1104">
        <v>42824</v>
      </c>
      <c r="W7" s="1104"/>
      <c r="X7" s="1104"/>
      <c r="Y7" s="1104"/>
      <c r="Z7" s="1104"/>
      <c r="AA7" s="1104">
        <v>2126</v>
      </c>
      <c r="AB7" s="1104"/>
      <c r="AC7" s="1104"/>
      <c r="AD7" s="1104"/>
      <c r="AE7" s="1105"/>
      <c r="AF7" s="1106">
        <v>2060</v>
      </c>
      <c r="AG7" s="1107"/>
      <c r="AH7" s="1107"/>
      <c r="AI7" s="1107"/>
      <c r="AJ7" s="1108"/>
      <c r="AK7" s="1090">
        <v>153</v>
      </c>
      <c r="AL7" s="1091"/>
      <c r="AM7" s="1091"/>
      <c r="AN7" s="1091"/>
      <c r="AO7" s="1091"/>
      <c r="AP7" s="1091">
        <v>51687</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586</v>
      </c>
      <c r="BT7" s="1095"/>
      <c r="BU7" s="1095"/>
      <c r="BV7" s="1095"/>
      <c r="BW7" s="1095"/>
      <c r="BX7" s="1095"/>
      <c r="BY7" s="1095"/>
      <c r="BZ7" s="1095"/>
      <c r="CA7" s="1095"/>
      <c r="CB7" s="1095"/>
      <c r="CC7" s="1095"/>
      <c r="CD7" s="1095"/>
      <c r="CE7" s="1095"/>
      <c r="CF7" s="1095"/>
      <c r="CG7" s="1096"/>
      <c r="CH7" s="1087">
        <v>3</v>
      </c>
      <c r="CI7" s="1088"/>
      <c r="CJ7" s="1088"/>
      <c r="CK7" s="1088"/>
      <c r="CL7" s="1089"/>
      <c r="CM7" s="1087">
        <v>52</v>
      </c>
      <c r="CN7" s="1088"/>
      <c r="CO7" s="1088"/>
      <c r="CP7" s="1088"/>
      <c r="CQ7" s="1089"/>
      <c r="CR7" s="1087">
        <v>9</v>
      </c>
      <c r="CS7" s="1088"/>
      <c r="CT7" s="1088"/>
      <c r="CU7" s="1088"/>
      <c r="CV7" s="1089"/>
      <c r="CW7" s="1087">
        <v>4</v>
      </c>
      <c r="CX7" s="1088"/>
      <c r="CY7" s="1088"/>
      <c r="CZ7" s="1088"/>
      <c r="DA7" s="1089"/>
      <c r="DB7" s="1087" t="s">
        <v>567</v>
      </c>
      <c r="DC7" s="1088"/>
      <c r="DD7" s="1088"/>
      <c r="DE7" s="1088"/>
      <c r="DF7" s="1089"/>
      <c r="DG7" s="1087" t="s">
        <v>590</v>
      </c>
      <c r="DH7" s="1088"/>
      <c r="DI7" s="1088"/>
      <c r="DJ7" s="1088"/>
      <c r="DK7" s="1089"/>
      <c r="DL7" s="1087" t="s">
        <v>567</v>
      </c>
      <c r="DM7" s="1088"/>
      <c r="DN7" s="1088"/>
      <c r="DO7" s="1088"/>
      <c r="DP7" s="1089"/>
      <c r="DQ7" s="1087" t="s">
        <v>591</v>
      </c>
      <c r="DR7" s="1088"/>
      <c r="DS7" s="1088"/>
      <c r="DT7" s="1088"/>
      <c r="DU7" s="1089"/>
      <c r="DV7" s="1114"/>
      <c r="DW7" s="1115"/>
      <c r="DX7" s="1115"/>
      <c r="DY7" s="1115"/>
      <c r="DZ7" s="1116"/>
      <c r="EA7" s="207"/>
    </row>
    <row r="8" spans="1:131" s="208" customFormat="1" ht="26.25" customHeight="1" x14ac:dyDescent="0.15">
      <c r="A8" s="214">
        <v>2</v>
      </c>
      <c r="B8" s="1036" t="s">
        <v>366</v>
      </c>
      <c r="C8" s="1037"/>
      <c r="D8" s="1037"/>
      <c r="E8" s="1037"/>
      <c r="F8" s="1037"/>
      <c r="G8" s="1037"/>
      <c r="H8" s="1037"/>
      <c r="I8" s="1037"/>
      <c r="J8" s="1037"/>
      <c r="K8" s="1037"/>
      <c r="L8" s="1037"/>
      <c r="M8" s="1037"/>
      <c r="N8" s="1037"/>
      <c r="O8" s="1037"/>
      <c r="P8" s="1038"/>
      <c r="Q8" s="1042">
        <v>19</v>
      </c>
      <c r="R8" s="1043"/>
      <c r="S8" s="1043"/>
      <c r="T8" s="1043"/>
      <c r="U8" s="1043"/>
      <c r="V8" s="1043">
        <v>518</v>
      </c>
      <c r="W8" s="1043"/>
      <c r="X8" s="1043"/>
      <c r="Y8" s="1043"/>
      <c r="Z8" s="1043"/>
      <c r="AA8" s="1043">
        <v>-499</v>
      </c>
      <c r="AB8" s="1043"/>
      <c r="AC8" s="1043"/>
      <c r="AD8" s="1043"/>
      <c r="AE8" s="1044"/>
      <c r="AF8" s="1018">
        <v>-499</v>
      </c>
      <c r="AG8" s="1019"/>
      <c r="AH8" s="1019"/>
      <c r="AI8" s="1019"/>
      <c r="AJ8" s="1020"/>
      <c r="AK8" s="1085" t="s">
        <v>567</v>
      </c>
      <c r="AL8" s="1086"/>
      <c r="AM8" s="1086"/>
      <c r="AN8" s="1086"/>
      <c r="AO8" s="1086"/>
      <c r="AP8" s="1086">
        <v>22</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585</v>
      </c>
      <c r="BT8" s="1014"/>
      <c r="BU8" s="1014"/>
      <c r="BV8" s="1014"/>
      <c r="BW8" s="1014"/>
      <c r="BX8" s="1014"/>
      <c r="BY8" s="1014"/>
      <c r="BZ8" s="1014"/>
      <c r="CA8" s="1014"/>
      <c r="CB8" s="1014"/>
      <c r="CC8" s="1014"/>
      <c r="CD8" s="1014"/>
      <c r="CE8" s="1014"/>
      <c r="CF8" s="1014"/>
      <c r="CG8" s="1015"/>
      <c r="CH8" s="988">
        <v>-5</v>
      </c>
      <c r="CI8" s="989"/>
      <c r="CJ8" s="989"/>
      <c r="CK8" s="989"/>
      <c r="CL8" s="990"/>
      <c r="CM8" s="988">
        <v>74</v>
      </c>
      <c r="CN8" s="989"/>
      <c r="CO8" s="989"/>
      <c r="CP8" s="989"/>
      <c r="CQ8" s="990"/>
      <c r="CR8" s="988">
        <v>10</v>
      </c>
      <c r="CS8" s="989"/>
      <c r="CT8" s="989"/>
      <c r="CU8" s="989"/>
      <c r="CV8" s="990"/>
      <c r="CW8" s="988">
        <v>2</v>
      </c>
      <c r="CX8" s="989"/>
      <c r="CY8" s="989"/>
      <c r="CZ8" s="989"/>
      <c r="DA8" s="990"/>
      <c r="DB8" s="988">
        <v>1950</v>
      </c>
      <c r="DC8" s="989"/>
      <c r="DD8" s="989"/>
      <c r="DE8" s="989"/>
      <c r="DF8" s="990"/>
      <c r="DG8" s="988" t="s">
        <v>567</v>
      </c>
      <c r="DH8" s="989"/>
      <c r="DI8" s="989"/>
      <c r="DJ8" s="989"/>
      <c r="DK8" s="990"/>
      <c r="DL8" s="988" t="s">
        <v>567</v>
      </c>
      <c r="DM8" s="989"/>
      <c r="DN8" s="989"/>
      <c r="DO8" s="989"/>
      <c r="DP8" s="990"/>
      <c r="DQ8" s="988">
        <v>245</v>
      </c>
      <c r="DR8" s="989"/>
      <c r="DS8" s="989"/>
      <c r="DT8" s="989"/>
      <c r="DU8" s="990"/>
      <c r="DV8" s="991"/>
      <c r="DW8" s="992"/>
      <c r="DX8" s="992"/>
      <c r="DY8" s="992"/>
      <c r="DZ8" s="993"/>
      <c r="EA8" s="207"/>
    </row>
    <row r="9" spans="1:131" s="208" customFormat="1" ht="26.25" customHeight="1" x14ac:dyDescent="0.15">
      <c r="A9" s="214">
        <v>3</v>
      </c>
      <c r="B9" s="1036" t="s">
        <v>367</v>
      </c>
      <c r="C9" s="1037"/>
      <c r="D9" s="1037"/>
      <c r="E9" s="1037"/>
      <c r="F9" s="1037"/>
      <c r="G9" s="1037"/>
      <c r="H9" s="1037"/>
      <c r="I9" s="1037"/>
      <c r="J9" s="1037"/>
      <c r="K9" s="1037"/>
      <c r="L9" s="1037"/>
      <c r="M9" s="1037"/>
      <c r="N9" s="1037"/>
      <c r="O9" s="1037"/>
      <c r="P9" s="1038"/>
      <c r="Q9" s="1042">
        <v>317</v>
      </c>
      <c r="R9" s="1043"/>
      <c r="S9" s="1043"/>
      <c r="T9" s="1043"/>
      <c r="U9" s="1043"/>
      <c r="V9" s="1043">
        <v>315</v>
      </c>
      <c r="W9" s="1043"/>
      <c r="X9" s="1043"/>
      <c r="Y9" s="1043"/>
      <c r="Z9" s="1043"/>
      <c r="AA9" s="1043">
        <v>2</v>
      </c>
      <c r="AB9" s="1043"/>
      <c r="AC9" s="1043"/>
      <c r="AD9" s="1043"/>
      <c r="AE9" s="1044"/>
      <c r="AF9" s="1018">
        <v>2</v>
      </c>
      <c r="AG9" s="1019"/>
      <c r="AH9" s="1019"/>
      <c r="AI9" s="1019"/>
      <c r="AJ9" s="1020"/>
      <c r="AK9" s="1085">
        <v>43</v>
      </c>
      <c r="AL9" s="1086"/>
      <c r="AM9" s="1086"/>
      <c r="AN9" s="1086"/>
      <c r="AO9" s="1086"/>
      <c r="AP9" s="1086">
        <v>59</v>
      </c>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587</v>
      </c>
      <c r="BT9" s="1014"/>
      <c r="BU9" s="1014"/>
      <c r="BV9" s="1014"/>
      <c r="BW9" s="1014"/>
      <c r="BX9" s="1014"/>
      <c r="BY9" s="1014"/>
      <c r="BZ9" s="1014"/>
      <c r="CA9" s="1014"/>
      <c r="CB9" s="1014"/>
      <c r="CC9" s="1014"/>
      <c r="CD9" s="1014"/>
      <c r="CE9" s="1014"/>
      <c r="CF9" s="1014"/>
      <c r="CG9" s="1015"/>
      <c r="CH9" s="988">
        <v>0</v>
      </c>
      <c r="CI9" s="989"/>
      <c r="CJ9" s="989"/>
      <c r="CK9" s="989"/>
      <c r="CL9" s="990"/>
      <c r="CM9" s="988">
        <v>28</v>
      </c>
      <c r="CN9" s="989"/>
      <c r="CO9" s="989"/>
      <c r="CP9" s="989"/>
      <c r="CQ9" s="990"/>
      <c r="CR9" s="988">
        <v>9</v>
      </c>
      <c r="CS9" s="989"/>
      <c r="CT9" s="989"/>
      <c r="CU9" s="989"/>
      <c r="CV9" s="990"/>
      <c r="CW9" s="988" t="s">
        <v>567</v>
      </c>
      <c r="CX9" s="989"/>
      <c r="CY9" s="989"/>
      <c r="CZ9" s="989"/>
      <c r="DA9" s="990"/>
      <c r="DB9" s="988" t="s">
        <v>567</v>
      </c>
      <c r="DC9" s="989"/>
      <c r="DD9" s="989"/>
      <c r="DE9" s="989"/>
      <c r="DF9" s="990"/>
      <c r="DG9" s="988" t="s">
        <v>567</v>
      </c>
      <c r="DH9" s="989"/>
      <c r="DI9" s="989"/>
      <c r="DJ9" s="989"/>
      <c r="DK9" s="990"/>
      <c r="DL9" s="988" t="s">
        <v>567</v>
      </c>
      <c r="DM9" s="989"/>
      <c r="DN9" s="989"/>
      <c r="DO9" s="989"/>
      <c r="DP9" s="990"/>
      <c r="DQ9" s="988" t="s">
        <v>567</v>
      </c>
      <c r="DR9" s="989"/>
      <c r="DS9" s="989"/>
      <c r="DT9" s="989"/>
      <c r="DU9" s="990"/>
      <c r="DV9" s="991"/>
      <c r="DW9" s="992"/>
      <c r="DX9" s="992"/>
      <c r="DY9" s="992"/>
      <c r="DZ9" s="993"/>
      <c r="EA9" s="207"/>
    </row>
    <row r="10" spans="1:131" s="208" customFormat="1" ht="26.25" customHeight="1" x14ac:dyDescent="0.15">
      <c r="A10" s="214">
        <v>4</v>
      </c>
      <c r="B10" s="1036" t="s">
        <v>368</v>
      </c>
      <c r="C10" s="1037"/>
      <c r="D10" s="1037"/>
      <c r="E10" s="1037"/>
      <c r="F10" s="1037"/>
      <c r="G10" s="1037"/>
      <c r="H10" s="1037"/>
      <c r="I10" s="1037"/>
      <c r="J10" s="1037"/>
      <c r="K10" s="1037"/>
      <c r="L10" s="1037"/>
      <c r="M10" s="1037"/>
      <c r="N10" s="1037"/>
      <c r="O10" s="1037"/>
      <c r="P10" s="1038"/>
      <c r="Q10" s="1042">
        <v>224</v>
      </c>
      <c r="R10" s="1043"/>
      <c r="S10" s="1043"/>
      <c r="T10" s="1043"/>
      <c r="U10" s="1043"/>
      <c r="V10" s="1043">
        <v>244</v>
      </c>
      <c r="W10" s="1043"/>
      <c r="X10" s="1043"/>
      <c r="Y10" s="1043"/>
      <c r="Z10" s="1043"/>
      <c r="AA10" s="1043">
        <v>-20</v>
      </c>
      <c r="AB10" s="1043"/>
      <c r="AC10" s="1043"/>
      <c r="AD10" s="1043"/>
      <c r="AE10" s="1044"/>
      <c r="AF10" s="1018">
        <v>-20</v>
      </c>
      <c r="AG10" s="1019"/>
      <c r="AH10" s="1019"/>
      <c r="AI10" s="1019"/>
      <c r="AJ10" s="1020"/>
      <c r="AK10" s="1085" t="s">
        <v>567</v>
      </c>
      <c r="AL10" s="1086"/>
      <c r="AM10" s="1086"/>
      <c r="AN10" s="1086"/>
      <c r="AO10" s="1086"/>
      <c r="AP10" s="1086" t="s">
        <v>567</v>
      </c>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t="s">
        <v>588</v>
      </c>
      <c r="BT10" s="1014"/>
      <c r="BU10" s="1014"/>
      <c r="BV10" s="1014"/>
      <c r="BW10" s="1014"/>
      <c r="BX10" s="1014"/>
      <c r="BY10" s="1014"/>
      <c r="BZ10" s="1014"/>
      <c r="CA10" s="1014"/>
      <c r="CB10" s="1014"/>
      <c r="CC10" s="1014"/>
      <c r="CD10" s="1014"/>
      <c r="CE10" s="1014"/>
      <c r="CF10" s="1014"/>
      <c r="CG10" s="1015"/>
      <c r="CH10" s="988">
        <v>0</v>
      </c>
      <c r="CI10" s="989"/>
      <c r="CJ10" s="989"/>
      <c r="CK10" s="989"/>
      <c r="CL10" s="990"/>
      <c r="CM10" s="988">
        <v>9</v>
      </c>
      <c r="CN10" s="989"/>
      <c r="CO10" s="989"/>
      <c r="CP10" s="989"/>
      <c r="CQ10" s="990"/>
      <c r="CR10" s="988">
        <v>3</v>
      </c>
      <c r="CS10" s="989"/>
      <c r="CT10" s="989"/>
      <c r="CU10" s="989"/>
      <c r="CV10" s="990"/>
      <c r="CW10" s="988" t="s">
        <v>567</v>
      </c>
      <c r="CX10" s="989"/>
      <c r="CY10" s="989"/>
      <c r="CZ10" s="989"/>
      <c r="DA10" s="990"/>
      <c r="DB10" s="988" t="s">
        <v>567</v>
      </c>
      <c r="DC10" s="989"/>
      <c r="DD10" s="989"/>
      <c r="DE10" s="989"/>
      <c r="DF10" s="990"/>
      <c r="DG10" s="988" t="s">
        <v>567</v>
      </c>
      <c r="DH10" s="989"/>
      <c r="DI10" s="989"/>
      <c r="DJ10" s="989"/>
      <c r="DK10" s="990"/>
      <c r="DL10" s="988" t="s">
        <v>567</v>
      </c>
      <c r="DM10" s="989"/>
      <c r="DN10" s="989"/>
      <c r="DO10" s="989"/>
      <c r="DP10" s="990"/>
      <c r="DQ10" s="988" t="s">
        <v>567</v>
      </c>
      <c r="DR10" s="989"/>
      <c r="DS10" s="989"/>
      <c r="DT10" s="989"/>
      <c r="DU10" s="990"/>
      <c r="DV10" s="991"/>
      <c r="DW10" s="992"/>
      <c r="DX10" s="992"/>
      <c r="DY10" s="992"/>
      <c r="DZ10" s="993"/>
      <c r="EA10" s="207"/>
    </row>
    <row r="11" spans="1:131" s="208" customFormat="1" ht="26.25" customHeight="1" x14ac:dyDescent="0.15">
      <c r="A11" s="214">
        <v>5</v>
      </c>
      <c r="B11" s="1036" t="s">
        <v>369</v>
      </c>
      <c r="C11" s="1037"/>
      <c r="D11" s="1037"/>
      <c r="E11" s="1037"/>
      <c r="F11" s="1037"/>
      <c r="G11" s="1037"/>
      <c r="H11" s="1037"/>
      <c r="I11" s="1037"/>
      <c r="J11" s="1037"/>
      <c r="K11" s="1037"/>
      <c r="L11" s="1037"/>
      <c r="M11" s="1037"/>
      <c r="N11" s="1037"/>
      <c r="O11" s="1037"/>
      <c r="P11" s="1038"/>
      <c r="Q11" s="1042" t="s">
        <v>567</v>
      </c>
      <c r="R11" s="1043"/>
      <c r="S11" s="1043"/>
      <c r="T11" s="1043"/>
      <c r="U11" s="1043"/>
      <c r="V11" s="1043" t="s">
        <v>567</v>
      </c>
      <c r="W11" s="1043"/>
      <c r="X11" s="1043"/>
      <c r="Y11" s="1043"/>
      <c r="Z11" s="1043"/>
      <c r="AA11" s="1043" t="s">
        <v>567</v>
      </c>
      <c r="AB11" s="1043"/>
      <c r="AC11" s="1043"/>
      <c r="AD11" s="1043"/>
      <c r="AE11" s="1044"/>
      <c r="AF11" s="1018" t="s">
        <v>220</v>
      </c>
      <c r="AG11" s="1019"/>
      <c r="AH11" s="1019"/>
      <c r="AI11" s="1019"/>
      <c r="AJ11" s="1020"/>
      <c r="AK11" s="1085" t="s">
        <v>567</v>
      </c>
      <c r="AL11" s="1086"/>
      <c r="AM11" s="1086"/>
      <c r="AN11" s="1086"/>
      <c r="AO11" s="1086"/>
      <c r="AP11" s="1086" t="s">
        <v>567</v>
      </c>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t="s">
        <v>589</v>
      </c>
      <c r="BT11" s="1014"/>
      <c r="BU11" s="1014"/>
      <c r="BV11" s="1014"/>
      <c r="BW11" s="1014"/>
      <c r="BX11" s="1014"/>
      <c r="BY11" s="1014"/>
      <c r="BZ11" s="1014"/>
      <c r="CA11" s="1014"/>
      <c r="CB11" s="1014"/>
      <c r="CC11" s="1014"/>
      <c r="CD11" s="1014"/>
      <c r="CE11" s="1014"/>
      <c r="CF11" s="1014"/>
      <c r="CG11" s="1015"/>
      <c r="CH11" s="988">
        <v>10</v>
      </c>
      <c r="CI11" s="989"/>
      <c r="CJ11" s="989"/>
      <c r="CK11" s="989"/>
      <c r="CL11" s="990"/>
      <c r="CM11" s="988">
        <v>28</v>
      </c>
      <c r="CN11" s="989"/>
      <c r="CO11" s="989"/>
      <c r="CP11" s="989"/>
      <c r="CQ11" s="990"/>
      <c r="CR11" s="988">
        <v>3</v>
      </c>
      <c r="CS11" s="989"/>
      <c r="CT11" s="989"/>
      <c r="CU11" s="989"/>
      <c r="CV11" s="990"/>
      <c r="CW11" s="988" t="s">
        <v>567</v>
      </c>
      <c r="CX11" s="989"/>
      <c r="CY11" s="989"/>
      <c r="CZ11" s="989"/>
      <c r="DA11" s="990"/>
      <c r="DB11" s="988" t="s">
        <v>567</v>
      </c>
      <c r="DC11" s="989"/>
      <c r="DD11" s="989"/>
      <c r="DE11" s="989"/>
      <c r="DF11" s="990"/>
      <c r="DG11" s="988" t="s">
        <v>567</v>
      </c>
      <c r="DH11" s="989"/>
      <c r="DI11" s="989"/>
      <c r="DJ11" s="989"/>
      <c r="DK11" s="990"/>
      <c r="DL11" s="988" t="s">
        <v>567</v>
      </c>
      <c r="DM11" s="989"/>
      <c r="DN11" s="989"/>
      <c r="DO11" s="989"/>
      <c r="DP11" s="990"/>
      <c r="DQ11" s="988" t="s">
        <v>567</v>
      </c>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370</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371</v>
      </c>
      <c r="B23" s="943" t="s">
        <v>372</v>
      </c>
      <c r="C23" s="944"/>
      <c r="D23" s="944"/>
      <c r="E23" s="944"/>
      <c r="F23" s="944"/>
      <c r="G23" s="944"/>
      <c r="H23" s="944"/>
      <c r="I23" s="944"/>
      <c r="J23" s="944"/>
      <c r="K23" s="944"/>
      <c r="L23" s="944"/>
      <c r="M23" s="944"/>
      <c r="N23" s="944"/>
      <c r="O23" s="944"/>
      <c r="P23" s="945"/>
      <c r="Q23" s="1067">
        <v>44676</v>
      </c>
      <c r="R23" s="1068"/>
      <c r="S23" s="1068"/>
      <c r="T23" s="1068"/>
      <c r="U23" s="1068"/>
      <c r="V23" s="1068">
        <v>43067</v>
      </c>
      <c r="W23" s="1068"/>
      <c r="X23" s="1068"/>
      <c r="Y23" s="1068"/>
      <c r="Z23" s="1068"/>
      <c r="AA23" s="1068">
        <v>1608</v>
      </c>
      <c r="AB23" s="1068"/>
      <c r="AC23" s="1068"/>
      <c r="AD23" s="1068"/>
      <c r="AE23" s="1069"/>
      <c r="AF23" s="1070">
        <v>1543</v>
      </c>
      <c r="AG23" s="1068"/>
      <c r="AH23" s="1068"/>
      <c r="AI23" s="1068"/>
      <c r="AJ23" s="1071"/>
      <c r="AK23" s="1072"/>
      <c r="AL23" s="1073"/>
      <c r="AM23" s="1073"/>
      <c r="AN23" s="1073"/>
      <c r="AO23" s="1073"/>
      <c r="AP23" s="1068">
        <v>51767</v>
      </c>
      <c r="AQ23" s="1068"/>
      <c r="AR23" s="1068"/>
      <c r="AS23" s="1068"/>
      <c r="AT23" s="1068"/>
      <c r="AU23" s="1074"/>
      <c r="AV23" s="1074"/>
      <c r="AW23" s="1074"/>
      <c r="AX23" s="1074"/>
      <c r="AY23" s="1075"/>
      <c r="AZ23" s="1064" t="s">
        <v>373</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374</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375</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348</v>
      </c>
      <c r="B26" s="995"/>
      <c r="C26" s="995"/>
      <c r="D26" s="995"/>
      <c r="E26" s="995"/>
      <c r="F26" s="995"/>
      <c r="G26" s="995"/>
      <c r="H26" s="995"/>
      <c r="I26" s="995"/>
      <c r="J26" s="995"/>
      <c r="K26" s="995"/>
      <c r="L26" s="995"/>
      <c r="M26" s="995"/>
      <c r="N26" s="995"/>
      <c r="O26" s="995"/>
      <c r="P26" s="996"/>
      <c r="Q26" s="1000" t="s">
        <v>376</v>
      </c>
      <c r="R26" s="1001"/>
      <c r="S26" s="1001"/>
      <c r="T26" s="1001"/>
      <c r="U26" s="1002"/>
      <c r="V26" s="1000" t="s">
        <v>377</v>
      </c>
      <c r="W26" s="1001"/>
      <c r="X26" s="1001"/>
      <c r="Y26" s="1001"/>
      <c r="Z26" s="1002"/>
      <c r="AA26" s="1000" t="s">
        <v>378</v>
      </c>
      <c r="AB26" s="1001"/>
      <c r="AC26" s="1001"/>
      <c r="AD26" s="1001"/>
      <c r="AE26" s="1001"/>
      <c r="AF26" s="1058" t="s">
        <v>379</v>
      </c>
      <c r="AG26" s="1007"/>
      <c r="AH26" s="1007"/>
      <c r="AI26" s="1007"/>
      <c r="AJ26" s="1059"/>
      <c r="AK26" s="1001" t="s">
        <v>380</v>
      </c>
      <c r="AL26" s="1001"/>
      <c r="AM26" s="1001"/>
      <c r="AN26" s="1001"/>
      <c r="AO26" s="1002"/>
      <c r="AP26" s="1000" t="s">
        <v>381</v>
      </c>
      <c r="AQ26" s="1001"/>
      <c r="AR26" s="1001"/>
      <c r="AS26" s="1001"/>
      <c r="AT26" s="1002"/>
      <c r="AU26" s="1000" t="s">
        <v>382</v>
      </c>
      <c r="AV26" s="1001"/>
      <c r="AW26" s="1001"/>
      <c r="AX26" s="1001"/>
      <c r="AY26" s="1002"/>
      <c r="AZ26" s="1000" t="s">
        <v>383</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384</v>
      </c>
      <c r="C28" s="1050"/>
      <c r="D28" s="1050"/>
      <c r="E28" s="1050"/>
      <c r="F28" s="1050"/>
      <c r="G28" s="1050"/>
      <c r="H28" s="1050"/>
      <c r="I28" s="1050"/>
      <c r="J28" s="1050"/>
      <c r="K28" s="1050"/>
      <c r="L28" s="1050"/>
      <c r="M28" s="1050"/>
      <c r="N28" s="1050"/>
      <c r="O28" s="1050"/>
      <c r="P28" s="1051"/>
      <c r="Q28" s="1052">
        <v>12573</v>
      </c>
      <c r="R28" s="1053"/>
      <c r="S28" s="1053"/>
      <c r="T28" s="1053"/>
      <c r="U28" s="1053"/>
      <c r="V28" s="1053">
        <v>12456</v>
      </c>
      <c r="W28" s="1053"/>
      <c r="X28" s="1053"/>
      <c r="Y28" s="1053"/>
      <c r="Z28" s="1053"/>
      <c r="AA28" s="1053">
        <v>118</v>
      </c>
      <c r="AB28" s="1053"/>
      <c r="AC28" s="1053"/>
      <c r="AD28" s="1053"/>
      <c r="AE28" s="1054"/>
      <c r="AF28" s="1055">
        <v>52</v>
      </c>
      <c r="AG28" s="1053"/>
      <c r="AH28" s="1053"/>
      <c r="AI28" s="1053"/>
      <c r="AJ28" s="1056"/>
      <c r="AK28" s="1057">
        <v>1044</v>
      </c>
      <c r="AL28" s="1045"/>
      <c r="AM28" s="1045"/>
      <c r="AN28" s="1045"/>
      <c r="AO28" s="1045"/>
      <c r="AP28" s="1045" t="s">
        <v>567</v>
      </c>
      <c r="AQ28" s="1045"/>
      <c r="AR28" s="1045"/>
      <c r="AS28" s="1045"/>
      <c r="AT28" s="1045"/>
      <c r="AU28" s="1045" t="s">
        <v>567</v>
      </c>
      <c r="AV28" s="1045"/>
      <c r="AW28" s="1045"/>
      <c r="AX28" s="1045"/>
      <c r="AY28" s="1045"/>
      <c r="AZ28" s="1046" t="s">
        <v>567</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385</v>
      </c>
      <c r="C29" s="1037"/>
      <c r="D29" s="1037"/>
      <c r="E29" s="1037"/>
      <c r="F29" s="1037"/>
      <c r="G29" s="1037"/>
      <c r="H29" s="1037"/>
      <c r="I29" s="1037"/>
      <c r="J29" s="1037"/>
      <c r="K29" s="1037"/>
      <c r="L29" s="1037"/>
      <c r="M29" s="1037"/>
      <c r="N29" s="1037"/>
      <c r="O29" s="1037"/>
      <c r="P29" s="1038"/>
      <c r="Q29" s="1042">
        <v>23</v>
      </c>
      <c r="R29" s="1043"/>
      <c r="S29" s="1043"/>
      <c r="T29" s="1043"/>
      <c r="U29" s="1043"/>
      <c r="V29" s="1043">
        <v>22</v>
      </c>
      <c r="W29" s="1043"/>
      <c r="X29" s="1043"/>
      <c r="Y29" s="1043"/>
      <c r="Z29" s="1043"/>
      <c r="AA29" s="1043">
        <v>1</v>
      </c>
      <c r="AB29" s="1043"/>
      <c r="AC29" s="1043"/>
      <c r="AD29" s="1043"/>
      <c r="AE29" s="1044"/>
      <c r="AF29" s="1018">
        <v>1</v>
      </c>
      <c r="AG29" s="1019"/>
      <c r="AH29" s="1019"/>
      <c r="AI29" s="1019"/>
      <c r="AJ29" s="1020"/>
      <c r="AK29" s="979">
        <v>11</v>
      </c>
      <c r="AL29" s="970"/>
      <c r="AM29" s="970"/>
      <c r="AN29" s="970"/>
      <c r="AO29" s="970"/>
      <c r="AP29" s="970" t="s">
        <v>567</v>
      </c>
      <c r="AQ29" s="970"/>
      <c r="AR29" s="970"/>
      <c r="AS29" s="970"/>
      <c r="AT29" s="970"/>
      <c r="AU29" s="970" t="s">
        <v>567</v>
      </c>
      <c r="AV29" s="970"/>
      <c r="AW29" s="970"/>
      <c r="AX29" s="970"/>
      <c r="AY29" s="970"/>
      <c r="AZ29" s="1041" t="s">
        <v>567</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386</v>
      </c>
      <c r="C30" s="1037"/>
      <c r="D30" s="1037"/>
      <c r="E30" s="1037"/>
      <c r="F30" s="1037"/>
      <c r="G30" s="1037"/>
      <c r="H30" s="1037"/>
      <c r="I30" s="1037"/>
      <c r="J30" s="1037"/>
      <c r="K30" s="1037"/>
      <c r="L30" s="1037"/>
      <c r="M30" s="1037"/>
      <c r="N30" s="1037"/>
      <c r="O30" s="1037"/>
      <c r="P30" s="1038"/>
      <c r="Q30" s="1042">
        <v>8717</v>
      </c>
      <c r="R30" s="1043"/>
      <c r="S30" s="1043"/>
      <c r="T30" s="1043"/>
      <c r="U30" s="1043"/>
      <c r="V30" s="1043">
        <v>8628</v>
      </c>
      <c r="W30" s="1043"/>
      <c r="X30" s="1043"/>
      <c r="Y30" s="1043"/>
      <c r="Z30" s="1043"/>
      <c r="AA30" s="1043">
        <v>89</v>
      </c>
      <c r="AB30" s="1043"/>
      <c r="AC30" s="1043"/>
      <c r="AD30" s="1043"/>
      <c r="AE30" s="1044"/>
      <c r="AF30" s="1018">
        <v>89</v>
      </c>
      <c r="AG30" s="1019"/>
      <c r="AH30" s="1019"/>
      <c r="AI30" s="1019"/>
      <c r="AJ30" s="1020"/>
      <c r="AK30" s="979">
        <v>1284</v>
      </c>
      <c r="AL30" s="970"/>
      <c r="AM30" s="970"/>
      <c r="AN30" s="970"/>
      <c r="AO30" s="970"/>
      <c r="AP30" s="970" t="s">
        <v>567</v>
      </c>
      <c r="AQ30" s="970"/>
      <c r="AR30" s="970"/>
      <c r="AS30" s="970"/>
      <c r="AT30" s="970"/>
      <c r="AU30" s="970" t="s">
        <v>567</v>
      </c>
      <c r="AV30" s="970"/>
      <c r="AW30" s="970"/>
      <c r="AX30" s="970"/>
      <c r="AY30" s="970"/>
      <c r="AZ30" s="1041" t="s">
        <v>567</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387</v>
      </c>
      <c r="C31" s="1037"/>
      <c r="D31" s="1037"/>
      <c r="E31" s="1037"/>
      <c r="F31" s="1037"/>
      <c r="G31" s="1037"/>
      <c r="H31" s="1037"/>
      <c r="I31" s="1037"/>
      <c r="J31" s="1037"/>
      <c r="K31" s="1037"/>
      <c r="L31" s="1037"/>
      <c r="M31" s="1037"/>
      <c r="N31" s="1037"/>
      <c r="O31" s="1037"/>
      <c r="P31" s="1038"/>
      <c r="Q31" s="1042">
        <v>1760</v>
      </c>
      <c r="R31" s="1043"/>
      <c r="S31" s="1043"/>
      <c r="T31" s="1043"/>
      <c r="U31" s="1043"/>
      <c r="V31" s="1043">
        <v>1755</v>
      </c>
      <c r="W31" s="1043"/>
      <c r="X31" s="1043"/>
      <c r="Y31" s="1043"/>
      <c r="Z31" s="1043"/>
      <c r="AA31" s="1043">
        <v>5</v>
      </c>
      <c r="AB31" s="1043"/>
      <c r="AC31" s="1043"/>
      <c r="AD31" s="1043"/>
      <c r="AE31" s="1044"/>
      <c r="AF31" s="1018">
        <v>5</v>
      </c>
      <c r="AG31" s="1019"/>
      <c r="AH31" s="1019"/>
      <c r="AI31" s="1019"/>
      <c r="AJ31" s="1020"/>
      <c r="AK31" s="979">
        <v>1158</v>
      </c>
      <c r="AL31" s="970"/>
      <c r="AM31" s="970"/>
      <c r="AN31" s="970"/>
      <c r="AO31" s="970"/>
      <c r="AP31" s="970" t="s">
        <v>567</v>
      </c>
      <c r="AQ31" s="970"/>
      <c r="AR31" s="970"/>
      <c r="AS31" s="970"/>
      <c r="AT31" s="970"/>
      <c r="AU31" s="970" t="s">
        <v>567</v>
      </c>
      <c r="AV31" s="970"/>
      <c r="AW31" s="970"/>
      <c r="AX31" s="970"/>
      <c r="AY31" s="970"/>
      <c r="AZ31" s="1041" t="s">
        <v>567</v>
      </c>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388</v>
      </c>
      <c r="C32" s="1037"/>
      <c r="D32" s="1037"/>
      <c r="E32" s="1037"/>
      <c r="F32" s="1037"/>
      <c r="G32" s="1037"/>
      <c r="H32" s="1037"/>
      <c r="I32" s="1037"/>
      <c r="J32" s="1037"/>
      <c r="K32" s="1037"/>
      <c r="L32" s="1037"/>
      <c r="M32" s="1037"/>
      <c r="N32" s="1037"/>
      <c r="O32" s="1037"/>
      <c r="P32" s="1038"/>
      <c r="Q32" s="1042">
        <v>49</v>
      </c>
      <c r="R32" s="1043"/>
      <c r="S32" s="1043"/>
      <c r="T32" s="1043"/>
      <c r="U32" s="1043"/>
      <c r="V32" s="1043">
        <v>396</v>
      </c>
      <c r="W32" s="1043"/>
      <c r="X32" s="1043"/>
      <c r="Y32" s="1043"/>
      <c r="Z32" s="1043"/>
      <c r="AA32" s="1043">
        <v>-346</v>
      </c>
      <c r="AB32" s="1043"/>
      <c r="AC32" s="1043"/>
      <c r="AD32" s="1043"/>
      <c r="AE32" s="1044"/>
      <c r="AF32" s="1018">
        <v>-346</v>
      </c>
      <c r="AG32" s="1019"/>
      <c r="AH32" s="1019"/>
      <c r="AI32" s="1019"/>
      <c r="AJ32" s="1020"/>
      <c r="AK32" s="979" t="s">
        <v>567</v>
      </c>
      <c r="AL32" s="970"/>
      <c r="AM32" s="970"/>
      <c r="AN32" s="970"/>
      <c r="AO32" s="970"/>
      <c r="AP32" s="970">
        <v>62</v>
      </c>
      <c r="AQ32" s="970"/>
      <c r="AR32" s="970"/>
      <c r="AS32" s="970"/>
      <c r="AT32" s="970"/>
      <c r="AU32" s="970" t="s">
        <v>567</v>
      </c>
      <c r="AV32" s="970"/>
      <c r="AW32" s="970"/>
      <c r="AX32" s="970"/>
      <c r="AY32" s="970"/>
      <c r="AZ32" s="1041" t="s">
        <v>567</v>
      </c>
      <c r="BA32" s="1041"/>
      <c r="BB32" s="1041"/>
      <c r="BC32" s="1041"/>
      <c r="BD32" s="1041"/>
      <c r="BE32" s="1031"/>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389</v>
      </c>
      <c r="C33" s="1037"/>
      <c r="D33" s="1037"/>
      <c r="E33" s="1037"/>
      <c r="F33" s="1037"/>
      <c r="G33" s="1037"/>
      <c r="H33" s="1037"/>
      <c r="I33" s="1037"/>
      <c r="J33" s="1037"/>
      <c r="K33" s="1037"/>
      <c r="L33" s="1037"/>
      <c r="M33" s="1037"/>
      <c r="N33" s="1037"/>
      <c r="O33" s="1037"/>
      <c r="P33" s="1038"/>
      <c r="Q33" s="1042">
        <v>1543</v>
      </c>
      <c r="R33" s="1043"/>
      <c r="S33" s="1043"/>
      <c r="T33" s="1043"/>
      <c r="U33" s="1043"/>
      <c r="V33" s="1043">
        <v>1248</v>
      </c>
      <c r="W33" s="1043"/>
      <c r="X33" s="1043"/>
      <c r="Y33" s="1043"/>
      <c r="Z33" s="1043"/>
      <c r="AA33" s="1043">
        <v>296</v>
      </c>
      <c r="AB33" s="1043"/>
      <c r="AC33" s="1043"/>
      <c r="AD33" s="1043"/>
      <c r="AE33" s="1044"/>
      <c r="AF33" s="1018">
        <v>2385</v>
      </c>
      <c r="AG33" s="1019"/>
      <c r="AH33" s="1019"/>
      <c r="AI33" s="1019"/>
      <c r="AJ33" s="1020"/>
      <c r="AK33" s="979">
        <v>5</v>
      </c>
      <c r="AL33" s="970"/>
      <c r="AM33" s="970"/>
      <c r="AN33" s="970"/>
      <c r="AO33" s="970"/>
      <c r="AP33" s="970">
        <v>185</v>
      </c>
      <c r="AQ33" s="970"/>
      <c r="AR33" s="970"/>
      <c r="AS33" s="970"/>
      <c r="AT33" s="970"/>
      <c r="AU33" s="970">
        <v>1</v>
      </c>
      <c r="AV33" s="970"/>
      <c r="AW33" s="970"/>
      <c r="AX33" s="970"/>
      <c r="AY33" s="970"/>
      <c r="AZ33" s="1041" t="s">
        <v>567</v>
      </c>
      <c r="BA33" s="1041"/>
      <c r="BB33" s="1041"/>
      <c r="BC33" s="1041"/>
      <c r="BD33" s="1041"/>
      <c r="BE33" s="1031" t="s">
        <v>390</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t="s">
        <v>391</v>
      </c>
      <c r="C34" s="1037"/>
      <c r="D34" s="1037"/>
      <c r="E34" s="1037"/>
      <c r="F34" s="1037"/>
      <c r="G34" s="1037"/>
      <c r="H34" s="1037"/>
      <c r="I34" s="1037"/>
      <c r="J34" s="1037"/>
      <c r="K34" s="1037"/>
      <c r="L34" s="1037"/>
      <c r="M34" s="1037"/>
      <c r="N34" s="1037"/>
      <c r="O34" s="1037"/>
      <c r="P34" s="1038"/>
      <c r="Q34" s="1042">
        <v>1341</v>
      </c>
      <c r="R34" s="1043"/>
      <c r="S34" s="1043"/>
      <c r="T34" s="1043"/>
      <c r="U34" s="1043"/>
      <c r="V34" s="1043">
        <v>1319</v>
      </c>
      <c r="W34" s="1043"/>
      <c r="X34" s="1043"/>
      <c r="Y34" s="1043"/>
      <c r="Z34" s="1043"/>
      <c r="AA34" s="1043">
        <v>22</v>
      </c>
      <c r="AB34" s="1043"/>
      <c r="AC34" s="1043"/>
      <c r="AD34" s="1043"/>
      <c r="AE34" s="1044"/>
      <c r="AF34" s="1018">
        <v>3</v>
      </c>
      <c r="AG34" s="1019"/>
      <c r="AH34" s="1019"/>
      <c r="AI34" s="1019"/>
      <c r="AJ34" s="1020"/>
      <c r="AK34" s="979">
        <v>546</v>
      </c>
      <c r="AL34" s="970"/>
      <c r="AM34" s="970"/>
      <c r="AN34" s="970"/>
      <c r="AO34" s="970"/>
      <c r="AP34" s="970">
        <v>4367</v>
      </c>
      <c r="AQ34" s="970"/>
      <c r="AR34" s="970"/>
      <c r="AS34" s="970"/>
      <c r="AT34" s="970"/>
      <c r="AU34" s="970">
        <v>3258</v>
      </c>
      <c r="AV34" s="970"/>
      <c r="AW34" s="970"/>
      <c r="AX34" s="970"/>
      <c r="AY34" s="970"/>
      <c r="AZ34" s="1041" t="s">
        <v>567</v>
      </c>
      <c r="BA34" s="1041"/>
      <c r="BB34" s="1041"/>
      <c r="BC34" s="1041"/>
      <c r="BD34" s="1041"/>
      <c r="BE34" s="1031" t="s">
        <v>392</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t="s">
        <v>393</v>
      </c>
      <c r="C35" s="1037"/>
      <c r="D35" s="1037"/>
      <c r="E35" s="1037"/>
      <c r="F35" s="1037"/>
      <c r="G35" s="1037"/>
      <c r="H35" s="1037"/>
      <c r="I35" s="1037"/>
      <c r="J35" s="1037"/>
      <c r="K35" s="1037"/>
      <c r="L35" s="1037"/>
      <c r="M35" s="1037"/>
      <c r="N35" s="1037"/>
      <c r="O35" s="1037"/>
      <c r="P35" s="1038"/>
      <c r="Q35" s="1042">
        <v>411</v>
      </c>
      <c r="R35" s="1043"/>
      <c r="S35" s="1043"/>
      <c r="T35" s="1043"/>
      <c r="U35" s="1043"/>
      <c r="V35" s="1043">
        <v>410</v>
      </c>
      <c r="W35" s="1043"/>
      <c r="X35" s="1043"/>
      <c r="Y35" s="1043"/>
      <c r="Z35" s="1043"/>
      <c r="AA35" s="1043">
        <v>1</v>
      </c>
      <c r="AB35" s="1043"/>
      <c r="AC35" s="1043"/>
      <c r="AD35" s="1043"/>
      <c r="AE35" s="1044"/>
      <c r="AF35" s="1018">
        <v>1</v>
      </c>
      <c r="AG35" s="1019"/>
      <c r="AH35" s="1019"/>
      <c r="AI35" s="1019"/>
      <c r="AJ35" s="1020"/>
      <c r="AK35" s="979">
        <v>280</v>
      </c>
      <c r="AL35" s="970"/>
      <c r="AM35" s="970"/>
      <c r="AN35" s="970"/>
      <c r="AO35" s="970"/>
      <c r="AP35" s="970">
        <v>2081</v>
      </c>
      <c r="AQ35" s="970"/>
      <c r="AR35" s="970"/>
      <c r="AS35" s="970"/>
      <c r="AT35" s="970"/>
      <c r="AU35" s="970">
        <v>1664</v>
      </c>
      <c r="AV35" s="970"/>
      <c r="AW35" s="970"/>
      <c r="AX35" s="970"/>
      <c r="AY35" s="970"/>
      <c r="AZ35" s="1041" t="s">
        <v>567</v>
      </c>
      <c r="BA35" s="1041"/>
      <c r="BB35" s="1041"/>
      <c r="BC35" s="1041"/>
      <c r="BD35" s="1041"/>
      <c r="BE35" s="1031" t="s">
        <v>392</v>
      </c>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t="s">
        <v>394</v>
      </c>
      <c r="C36" s="1037"/>
      <c r="D36" s="1037"/>
      <c r="E36" s="1037"/>
      <c r="F36" s="1037"/>
      <c r="G36" s="1037"/>
      <c r="H36" s="1037"/>
      <c r="I36" s="1037"/>
      <c r="J36" s="1037"/>
      <c r="K36" s="1037"/>
      <c r="L36" s="1037"/>
      <c r="M36" s="1037"/>
      <c r="N36" s="1037"/>
      <c r="O36" s="1037"/>
      <c r="P36" s="1038"/>
      <c r="Q36" s="1042">
        <v>14</v>
      </c>
      <c r="R36" s="1043"/>
      <c r="S36" s="1043"/>
      <c r="T36" s="1043"/>
      <c r="U36" s="1043"/>
      <c r="V36" s="1043">
        <v>13</v>
      </c>
      <c r="W36" s="1043"/>
      <c r="X36" s="1043"/>
      <c r="Y36" s="1043"/>
      <c r="Z36" s="1043"/>
      <c r="AA36" s="1043">
        <v>1</v>
      </c>
      <c r="AB36" s="1043"/>
      <c r="AC36" s="1043"/>
      <c r="AD36" s="1043"/>
      <c r="AE36" s="1044"/>
      <c r="AF36" s="1018">
        <v>1</v>
      </c>
      <c r="AG36" s="1019"/>
      <c r="AH36" s="1019"/>
      <c r="AI36" s="1019"/>
      <c r="AJ36" s="1020"/>
      <c r="AK36" s="979">
        <v>12</v>
      </c>
      <c r="AL36" s="970"/>
      <c r="AM36" s="970"/>
      <c r="AN36" s="970"/>
      <c r="AO36" s="970"/>
      <c r="AP36" s="970">
        <v>45</v>
      </c>
      <c r="AQ36" s="970"/>
      <c r="AR36" s="970"/>
      <c r="AS36" s="970"/>
      <c r="AT36" s="970"/>
      <c r="AU36" s="970">
        <v>44</v>
      </c>
      <c r="AV36" s="970"/>
      <c r="AW36" s="970"/>
      <c r="AX36" s="970"/>
      <c r="AY36" s="970"/>
      <c r="AZ36" s="1041" t="s">
        <v>567</v>
      </c>
      <c r="BA36" s="1041"/>
      <c r="BB36" s="1041"/>
      <c r="BC36" s="1041"/>
      <c r="BD36" s="1041"/>
      <c r="BE36" s="1031" t="s">
        <v>392</v>
      </c>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t="s">
        <v>395</v>
      </c>
      <c r="C37" s="1037"/>
      <c r="D37" s="1037"/>
      <c r="E37" s="1037"/>
      <c r="F37" s="1037"/>
      <c r="G37" s="1037"/>
      <c r="H37" s="1037"/>
      <c r="I37" s="1037"/>
      <c r="J37" s="1037"/>
      <c r="K37" s="1037"/>
      <c r="L37" s="1037"/>
      <c r="M37" s="1037"/>
      <c r="N37" s="1037"/>
      <c r="O37" s="1037"/>
      <c r="P37" s="1038"/>
      <c r="Q37" s="1042">
        <v>65</v>
      </c>
      <c r="R37" s="1043"/>
      <c r="S37" s="1043"/>
      <c r="T37" s="1043"/>
      <c r="U37" s="1043"/>
      <c r="V37" s="1043">
        <v>64</v>
      </c>
      <c r="W37" s="1043"/>
      <c r="X37" s="1043"/>
      <c r="Y37" s="1043"/>
      <c r="Z37" s="1043"/>
      <c r="AA37" s="1043">
        <v>1</v>
      </c>
      <c r="AB37" s="1043"/>
      <c r="AC37" s="1043"/>
      <c r="AD37" s="1043"/>
      <c r="AE37" s="1044"/>
      <c r="AF37" s="1018">
        <v>1</v>
      </c>
      <c r="AG37" s="1019"/>
      <c r="AH37" s="1019"/>
      <c r="AI37" s="1019"/>
      <c r="AJ37" s="1020"/>
      <c r="AK37" s="979">
        <v>49</v>
      </c>
      <c r="AL37" s="970"/>
      <c r="AM37" s="970"/>
      <c r="AN37" s="970"/>
      <c r="AO37" s="970"/>
      <c r="AP37" s="970">
        <v>653</v>
      </c>
      <c r="AQ37" s="970"/>
      <c r="AR37" s="970"/>
      <c r="AS37" s="970"/>
      <c r="AT37" s="970"/>
      <c r="AU37" s="970">
        <v>523</v>
      </c>
      <c r="AV37" s="970"/>
      <c r="AW37" s="970"/>
      <c r="AX37" s="970"/>
      <c r="AY37" s="970"/>
      <c r="AZ37" s="1041" t="s">
        <v>567</v>
      </c>
      <c r="BA37" s="1041"/>
      <c r="BB37" s="1041"/>
      <c r="BC37" s="1041"/>
      <c r="BD37" s="1041"/>
      <c r="BE37" s="1031" t="s">
        <v>392</v>
      </c>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t="s">
        <v>396</v>
      </c>
      <c r="C38" s="1037"/>
      <c r="D38" s="1037"/>
      <c r="E38" s="1037"/>
      <c r="F38" s="1037"/>
      <c r="G38" s="1037"/>
      <c r="H38" s="1037"/>
      <c r="I38" s="1037"/>
      <c r="J38" s="1037"/>
      <c r="K38" s="1037"/>
      <c r="L38" s="1037"/>
      <c r="M38" s="1037"/>
      <c r="N38" s="1037"/>
      <c r="O38" s="1037"/>
      <c r="P38" s="1038"/>
      <c r="Q38" s="1042">
        <v>58</v>
      </c>
      <c r="R38" s="1043"/>
      <c r="S38" s="1043"/>
      <c r="T38" s="1043"/>
      <c r="U38" s="1043"/>
      <c r="V38" s="1043">
        <v>57</v>
      </c>
      <c r="W38" s="1043"/>
      <c r="X38" s="1043"/>
      <c r="Y38" s="1043"/>
      <c r="Z38" s="1043"/>
      <c r="AA38" s="1043">
        <v>1</v>
      </c>
      <c r="AB38" s="1043"/>
      <c r="AC38" s="1043"/>
      <c r="AD38" s="1043"/>
      <c r="AE38" s="1044"/>
      <c r="AF38" s="1018">
        <v>1</v>
      </c>
      <c r="AG38" s="1019"/>
      <c r="AH38" s="1019"/>
      <c r="AI38" s="1019"/>
      <c r="AJ38" s="1020"/>
      <c r="AK38" s="979">
        <v>41</v>
      </c>
      <c r="AL38" s="970"/>
      <c r="AM38" s="970"/>
      <c r="AN38" s="970"/>
      <c r="AO38" s="970"/>
      <c r="AP38" s="970">
        <v>187</v>
      </c>
      <c r="AQ38" s="970"/>
      <c r="AR38" s="970"/>
      <c r="AS38" s="970"/>
      <c r="AT38" s="970"/>
      <c r="AU38" s="970">
        <v>147</v>
      </c>
      <c r="AV38" s="970"/>
      <c r="AW38" s="970"/>
      <c r="AX38" s="970"/>
      <c r="AY38" s="970"/>
      <c r="AZ38" s="1041" t="s">
        <v>567</v>
      </c>
      <c r="BA38" s="1041"/>
      <c r="BB38" s="1041"/>
      <c r="BC38" s="1041"/>
      <c r="BD38" s="1041"/>
      <c r="BE38" s="1031" t="s">
        <v>392</v>
      </c>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t="s">
        <v>397</v>
      </c>
      <c r="C39" s="1037"/>
      <c r="D39" s="1037"/>
      <c r="E39" s="1037"/>
      <c r="F39" s="1037"/>
      <c r="G39" s="1037"/>
      <c r="H39" s="1037"/>
      <c r="I39" s="1037"/>
      <c r="J39" s="1037"/>
      <c r="K39" s="1037"/>
      <c r="L39" s="1037"/>
      <c r="M39" s="1037"/>
      <c r="N39" s="1037"/>
      <c r="O39" s="1037"/>
      <c r="P39" s="1038"/>
      <c r="Q39" s="1042">
        <v>6</v>
      </c>
      <c r="R39" s="1043"/>
      <c r="S39" s="1043"/>
      <c r="T39" s="1043"/>
      <c r="U39" s="1043"/>
      <c r="V39" s="1043">
        <v>6</v>
      </c>
      <c r="W39" s="1043"/>
      <c r="X39" s="1043"/>
      <c r="Y39" s="1043"/>
      <c r="Z39" s="1043"/>
      <c r="AA39" s="1043">
        <v>1</v>
      </c>
      <c r="AB39" s="1043"/>
      <c r="AC39" s="1043"/>
      <c r="AD39" s="1043"/>
      <c r="AE39" s="1044"/>
      <c r="AF39" s="1018">
        <v>1</v>
      </c>
      <c r="AG39" s="1019"/>
      <c r="AH39" s="1019"/>
      <c r="AI39" s="1019"/>
      <c r="AJ39" s="1020"/>
      <c r="AK39" s="979">
        <v>2</v>
      </c>
      <c r="AL39" s="970"/>
      <c r="AM39" s="970"/>
      <c r="AN39" s="970"/>
      <c r="AO39" s="970"/>
      <c r="AP39" s="970">
        <v>21</v>
      </c>
      <c r="AQ39" s="970"/>
      <c r="AR39" s="970"/>
      <c r="AS39" s="970"/>
      <c r="AT39" s="970"/>
      <c r="AU39" s="970">
        <v>8</v>
      </c>
      <c r="AV39" s="970"/>
      <c r="AW39" s="970"/>
      <c r="AX39" s="970"/>
      <c r="AY39" s="970"/>
      <c r="AZ39" s="1041" t="s">
        <v>567</v>
      </c>
      <c r="BA39" s="1041"/>
      <c r="BB39" s="1041"/>
      <c r="BC39" s="1041"/>
      <c r="BD39" s="1041"/>
      <c r="BE39" s="1031" t="s">
        <v>392</v>
      </c>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t="s">
        <v>398</v>
      </c>
      <c r="C40" s="1037"/>
      <c r="D40" s="1037"/>
      <c r="E40" s="1037"/>
      <c r="F40" s="1037"/>
      <c r="G40" s="1037"/>
      <c r="H40" s="1037"/>
      <c r="I40" s="1037"/>
      <c r="J40" s="1037"/>
      <c r="K40" s="1037"/>
      <c r="L40" s="1037"/>
      <c r="M40" s="1037"/>
      <c r="N40" s="1037"/>
      <c r="O40" s="1037"/>
      <c r="P40" s="1038"/>
      <c r="Q40" s="1042">
        <v>83</v>
      </c>
      <c r="R40" s="1043"/>
      <c r="S40" s="1043"/>
      <c r="T40" s="1043"/>
      <c r="U40" s="1043"/>
      <c r="V40" s="1043">
        <v>0</v>
      </c>
      <c r="W40" s="1043"/>
      <c r="X40" s="1043"/>
      <c r="Y40" s="1043"/>
      <c r="Z40" s="1043"/>
      <c r="AA40" s="1043">
        <v>83</v>
      </c>
      <c r="AB40" s="1043"/>
      <c r="AC40" s="1043"/>
      <c r="AD40" s="1043"/>
      <c r="AE40" s="1044"/>
      <c r="AF40" s="1018">
        <v>155</v>
      </c>
      <c r="AG40" s="1019"/>
      <c r="AH40" s="1019"/>
      <c r="AI40" s="1019"/>
      <c r="AJ40" s="1020"/>
      <c r="AK40" s="979" t="s">
        <v>567</v>
      </c>
      <c r="AL40" s="970"/>
      <c r="AM40" s="970"/>
      <c r="AN40" s="970"/>
      <c r="AO40" s="970"/>
      <c r="AP40" s="970" t="s">
        <v>567</v>
      </c>
      <c r="AQ40" s="970"/>
      <c r="AR40" s="970"/>
      <c r="AS40" s="970"/>
      <c r="AT40" s="970"/>
      <c r="AU40" s="970" t="s">
        <v>567</v>
      </c>
      <c r="AV40" s="970"/>
      <c r="AW40" s="970"/>
      <c r="AX40" s="970"/>
      <c r="AY40" s="970"/>
      <c r="AZ40" s="1041" t="s">
        <v>567</v>
      </c>
      <c r="BA40" s="1041"/>
      <c r="BB40" s="1041"/>
      <c r="BC40" s="1041"/>
      <c r="BD40" s="1041"/>
      <c r="BE40" s="1031" t="s">
        <v>392</v>
      </c>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399</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371</v>
      </c>
      <c r="B63" s="943" t="s">
        <v>400</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2346</v>
      </c>
      <c r="AG63" s="958"/>
      <c r="AH63" s="958"/>
      <c r="AI63" s="958"/>
      <c r="AJ63" s="1029"/>
      <c r="AK63" s="1030"/>
      <c r="AL63" s="962"/>
      <c r="AM63" s="962"/>
      <c r="AN63" s="962"/>
      <c r="AO63" s="962"/>
      <c r="AP63" s="958">
        <v>7600</v>
      </c>
      <c r="AQ63" s="958"/>
      <c r="AR63" s="958"/>
      <c r="AS63" s="958"/>
      <c r="AT63" s="958"/>
      <c r="AU63" s="958">
        <v>5645</v>
      </c>
      <c r="AV63" s="958"/>
      <c r="AW63" s="958"/>
      <c r="AX63" s="958"/>
      <c r="AY63" s="958"/>
      <c r="AZ63" s="1024"/>
      <c r="BA63" s="1024"/>
      <c r="BB63" s="1024"/>
      <c r="BC63" s="1024"/>
      <c r="BD63" s="1024"/>
      <c r="BE63" s="959"/>
      <c r="BF63" s="959"/>
      <c r="BG63" s="959"/>
      <c r="BH63" s="959"/>
      <c r="BI63" s="960"/>
      <c r="BJ63" s="1025" t="s">
        <v>220</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401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402</v>
      </c>
      <c r="B66" s="995"/>
      <c r="C66" s="995"/>
      <c r="D66" s="995"/>
      <c r="E66" s="995"/>
      <c r="F66" s="995"/>
      <c r="G66" s="995"/>
      <c r="H66" s="995"/>
      <c r="I66" s="995"/>
      <c r="J66" s="995"/>
      <c r="K66" s="995"/>
      <c r="L66" s="995"/>
      <c r="M66" s="995"/>
      <c r="N66" s="995"/>
      <c r="O66" s="995"/>
      <c r="P66" s="996"/>
      <c r="Q66" s="1000" t="s">
        <v>403</v>
      </c>
      <c r="R66" s="1001"/>
      <c r="S66" s="1001"/>
      <c r="T66" s="1001"/>
      <c r="U66" s="1002"/>
      <c r="V66" s="1000" t="s">
        <v>404</v>
      </c>
      <c r="W66" s="1001"/>
      <c r="X66" s="1001"/>
      <c r="Y66" s="1001"/>
      <c r="Z66" s="1002"/>
      <c r="AA66" s="1000" t="s">
        <v>405</v>
      </c>
      <c r="AB66" s="1001"/>
      <c r="AC66" s="1001"/>
      <c r="AD66" s="1001"/>
      <c r="AE66" s="1002"/>
      <c r="AF66" s="1006" t="s">
        <v>406</v>
      </c>
      <c r="AG66" s="1007"/>
      <c r="AH66" s="1007"/>
      <c r="AI66" s="1007"/>
      <c r="AJ66" s="1008"/>
      <c r="AK66" s="1000" t="s">
        <v>407</v>
      </c>
      <c r="AL66" s="995"/>
      <c r="AM66" s="995"/>
      <c r="AN66" s="995"/>
      <c r="AO66" s="996"/>
      <c r="AP66" s="1000" t="s">
        <v>408</v>
      </c>
      <c r="AQ66" s="1001"/>
      <c r="AR66" s="1001"/>
      <c r="AS66" s="1001"/>
      <c r="AT66" s="1002"/>
      <c r="AU66" s="1000" t="s">
        <v>409</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568</v>
      </c>
      <c r="C68" s="985"/>
      <c r="D68" s="985"/>
      <c r="E68" s="985"/>
      <c r="F68" s="985"/>
      <c r="G68" s="985"/>
      <c r="H68" s="985"/>
      <c r="I68" s="985"/>
      <c r="J68" s="985"/>
      <c r="K68" s="985"/>
      <c r="L68" s="985"/>
      <c r="M68" s="985"/>
      <c r="N68" s="985"/>
      <c r="O68" s="985"/>
      <c r="P68" s="986"/>
      <c r="Q68" s="987">
        <v>11556</v>
      </c>
      <c r="R68" s="981"/>
      <c r="S68" s="981"/>
      <c r="T68" s="981"/>
      <c r="U68" s="981"/>
      <c r="V68" s="981">
        <v>11320</v>
      </c>
      <c r="W68" s="981"/>
      <c r="X68" s="981"/>
      <c r="Y68" s="981"/>
      <c r="Z68" s="981"/>
      <c r="AA68" s="981">
        <v>237</v>
      </c>
      <c r="AB68" s="981"/>
      <c r="AC68" s="981"/>
      <c r="AD68" s="981"/>
      <c r="AE68" s="981"/>
      <c r="AF68" s="981">
        <v>3059</v>
      </c>
      <c r="AG68" s="981"/>
      <c r="AH68" s="981"/>
      <c r="AI68" s="981"/>
      <c r="AJ68" s="981"/>
      <c r="AK68" s="981" t="s">
        <v>567</v>
      </c>
      <c r="AL68" s="981"/>
      <c r="AM68" s="981"/>
      <c r="AN68" s="981"/>
      <c r="AO68" s="981"/>
      <c r="AP68" s="981">
        <v>5154</v>
      </c>
      <c r="AQ68" s="981"/>
      <c r="AR68" s="981"/>
      <c r="AS68" s="981"/>
      <c r="AT68" s="981"/>
      <c r="AU68" s="981">
        <v>2549</v>
      </c>
      <c r="AV68" s="981"/>
      <c r="AW68" s="981"/>
      <c r="AX68" s="981"/>
      <c r="AY68" s="981"/>
      <c r="AZ68" s="982" t="s">
        <v>584</v>
      </c>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569</v>
      </c>
      <c r="C69" s="974"/>
      <c r="D69" s="974"/>
      <c r="E69" s="974"/>
      <c r="F69" s="974"/>
      <c r="G69" s="974"/>
      <c r="H69" s="974"/>
      <c r="I69" s="974"/>
      <c r="J69" s="974"/>
      <c r="K69" s="974"/>
      <c r="L69" s="974"/>
      <c r="M69" s="974"/>
      <c r="N69" s="974"/>
      <c r="O69" s="974"/>
      <c r="P69" s="975"/>
      <c r="Q69" s="976">
        <v>704</v>
      </c>
      <c r="R69" s="970"/>
      <c r="S69" s="970"/>
      <c r="T69" s="970"/>
      <c r="U69" s="970"/>
      <c r="V69" s="970">
        <v>619</v>
      </c>
      <c r="W69" s="970"/>
      <c r="X69" s="970"/>
      <c r="Y69" s="970"/>
      <c r="Z69" s="970"/>
      <c r="AA69" s="970">
        <v>84</v>
      </c>
      <c r="AB69" s="970"/>
      <c r="AC69" s="970"/>
      <c r="AD69" s="970"/>
      <c r="AE69" s="970"/>
      <c r="AF69" s="970">
        <v>84</v>
      </c>
      <c r="AG69" s="970"/>
      <c r="AH69" s="970"/>
      <c r="AI69" s="970"/>
      <c r="AJ69" s="970"/>
      <c r="AK69" s="970">
        <v>11</v>
      </c>
      <c r="AL69" s="970"/>
      <c r="AM69" s="970"/>
      <c r="AN69" s="970"/>
      <c r="AO69" s="970"/>
      <c r="AP69" s="970">
        <v>140</v>
      </c>
      <c r="AQ69" s="970"/>
      <c r="AR69" s="970"/>
      <c r="AS69" s="970"/>
      <c r="AT69" s="970"/>
      <c r="AU69" s="970" t="s">
        <v>567</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570</v>
      </c>
      <c r="C70" s="974"/>
      <c r="D70" s="974"/>
      <c r="E70" s="974"/>
      <c r="F70" s="974"/>
      <c r="G70" s="974"/>
      <c r="H70" s="974"/>
      <c r="I70" s="974"/>
      <c r="J70" s="974"/>
      <c r="K70" s="974"/>
      <c r="L70" s="974"/>
      <c r="M70" s="974"/>
      <c r="N70" s="974"/>
      <c r="O70" s="974"/>
      <c r="P70" s="975"/>
      <c r="Q70" s="976">
        <v>323</v>
      </c>
      <c r="R70" s="970"/>
      <c r="S70" s="970"/>
      <c r="T70" s="970"/>
      <c r="U70" s="970"/>
      <c r="V70" s="970">
        <v>326</v>
      </c>
      <c r="W70" s="970"/>
      <c r="X70" s="970"/>
      <c r="Y70" s="970"/>
      <c r="Z70" s="970"/>
      <c r="AA70" s="970">
        <v>1</v>
      </c>
      <c r="AB70" s="970"/>
      <c r="AC70" s="970"/>
      <c r="AD70" s="970"/>
      <c r="AE70" s="970"/>
      <c r="AF70" s="970">
        <v>1</v>
      </c>
      <c r="AG70" s="970"/>
      <c r="AH70" s="970"/>
      <c r="AI70" s="970"/>
      <c r="AJ70" s="970"/>
      <c r="AK70" s="970" t="s">
        <v>567</v>
      </c>
      <c r="AL70" s="970"/>
      <c r="AM70" s="970"/>
      <c r="AN70" s="970"/>
      <c r="AO70" s="970"/>
      <c r="AP70" s="970">
        <v>195</v>
      </c>
      <c r="AQ70" s="970"/>
      <c r="AR70" s="970"/>
      <c r="AS70" s="970"/>
      <c r="AT70" s="970"/>
      <c r="AU70" s="970">
        <v>36</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571</v>
      </c>
      <c r="C71" s="974"/>
      <c r="D71" s="974"/>
      <c r="E71" s="974"/>
      <c r="F71" s="974"/>
      <c r="G71" s="974"/>
      <c r="H71" s="974"/>
      <c r="I71" s="974"/>
      <c r="J71" s="974"/>
      <c r="K71" s="974"/>
      <c r="L71" s="974"/>
      <c r="M71" s="974"/>
      <c r="N71" s="974"/>
      <c r="O71" s="974"/>
      <c r="P71" s="975"/>
      <c r="Q71" s="976">
        <v>9229</v>
      </c>
      <c r="R71" s="970"/>
      <c r="S71" s="970"/>
      <c r="T71" s="970"/>
      <c r="U71" s="970"/>
      <c r="V71" s="970">
        <v>7683</v>
      </c>
      <c r="W71" s="970"/>
      <c r="X71" s="970"/>
      <c r="Y71" s="970"/>
      <c r="Z71" s="970"/>
      <c r="AA71" s="970">
        <v>1546</v>
      </c>
      <c r="AB71" s="970"/>
      <c r="AC71" s="970"/>
      <c r="AD71" s="970"/>
      <c r="AE71" s="970"/>
      <c r="AF71" s="970">
        <v>1546</v>
      </c>
      <c r="AG71" s="970"/>
      <c r="AH71" s="970"/>
      <c r="AI71" s="970"/>
      <c r="AJ71" s="970"/>
      <c r="AK71" s="970" t="s">
        <v>567</v>
      </c>
      <c r="AL71" s="970"/>
      <c r="AM71" s="970"/>
      <c r="AN71" s="970"/>
      <c r="AO71" s="970"/>
      <c r="AP71" s="970" t="s">
        <v>567</v>
      </c>
      <c r="AQ71" s="970"/>
      <c r="AR71" s="970"/>
      <c r="AS71" s="970"/>
      <c r="AT71" s="970"/>
      <c r="AU71" s="970" t="s">
        <v>498</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572</v>
      </c>
      <c r="C72" s="974"/>
      <c r="D72" s="974"/>
      <c r="E72" s="974"/>
      <c r="F72" s="974"/>
      <c r="G72" s="974"/>
      <c r="H72" s="974"/>
      <c r="I72" s="974"/>
      <c r="J72" s="974"/>
      <c r="K72" s="974"/>
      <c r="L72" s="974"/>
      <c r="M72" s="974"/>
      <c r="N72" s="974"/>
      <c r="O72" s="974"/>
      <c r="P72" s="975"/>
      <c r="Q72" s="976">
        <v>142</v>
      </c>
      <c r="R72" s="970"/>
      <c r="S72" s="970"/>
      <c r="T72" s="970"/>
      <c r="U72" s="970"/>
      <c r="V72" s="970">
        <v>131</v>
      </c>
      <c r="W72" s="970"/>
      <c r="X72" s="970"/>
      <c r="Y72" s="970"/>
      <c r="Z72" s="970"/>
      <c r="AA72" s="970">
        <v>11</v>
      </c>
      <c r="AB72" s="970"/>
      <c r="AC72" s="970"/>
      <c r="AD72" s="970"/>
      <c r="AE72" s="970"/>
      <c r="AF72" s="970">
        <v>11</v>
      </c>
      <c r="AG72" s="970"/>
      <c r="AH72" s="970"/>
      <c r="AI72" s="970"/>
      <c r="AJ72" s="970"/>
      <c r="AK72" s="970" t="s">
        <v>567</v>
      </c>
      <c r="AL72" s="970"/>
      <c r="AM72" s="970"/>
      <c r="AN72" s="970"/>
      <c r="AO72" s="970"/>
      <c r="AP72" s="970" t="s">
        <v>567</v>
      </c>
      <c r="AQ72" s="970"/>
      <c r="AR72" s="970"/>
      <c r="AS72" s="970"/>
      <c r="AT72" s="970"/>
      <c r="AU72" s="970" t="s">
        <v>498</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573</v>
      </c>
      <c r="C73" s="974"/>
      <c r="D73" s="974"/>
      <c r="E73" s="974"/>
      <c r="F73" s="974"/>
      <c r="G73" s="974"/>
      <c r="H73" s="974"/>
      <c r="I73" s="974"/>
      <c r="J73" s="974"/>
      <c r="K73" s="974"/>
      <c r="L73" s="974"/>
      <c r="M73" s="974"/>
      <c r="N73" s="974"/>
      <c r="O73" s="974"/>
      <c r="P73" s="975"/>
      <c r="Q73" s="976">
        <v>184</v>
      </c>
      <c r="R73" s="970"/>
      <c r="S73" s="970"/>
      <c r="T73" s="970"/>
      <c r="U73" s="970"/>
      <c r="V73" s="970">
        <v>116</v>
      </c>
      <c r="W73" s="970"/>
      <c r="X73" s="970"/>
      <c r="Y73" s="970"/>
      <c r="Z73" s="970"/>
      <c r="AA73" s="970">
        <v>68</v>
      </c>
      <c r="AB73" s="970"/>
      <c r="AC73" s="970"/>
      <c r="AD73" s="970"/>
      <c r="AE73" s="970"/>
      <c r="AF73" s="970">
        <v>68</v>
      </c>
      <c r="AG73" s="970"/>
      <c r="AH73" s="970"/>
      <c r="AI73" s="970"/>
      <c r="AJ73" s="970"/>
      <c r="AK73" s="970" t="s">
        <v>567</v>
      </c>
      <c r="AL73" s="970"/>
      <c r="AM73" s="970"/>
      <c r="AN73" s="970"/>
      <c r="AO73" s="970"/>
      <c r="AP73" s="970" t="s">
        <v>567</v>
      </c>
      <c r="AQ73" s="970"/>
      <c r="AR73" s="970"/>
      <c r="AS73" s="970"/>
      <c r="AT73" s="970"/>
      <c r="AU73" s="970" t="s">
        <v>498</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574</v>
      </c>
      <c r="C74" s="974"/>
      <c r="D74" s="974"/>
      <c r="E74" s="974"/>
      <c r="F74" s="974"/>
      <c r="G74" s="974"/>
      <c r="H74" s="974"/>
      <c r="I74" s="974"/>
      <c r="J74" s="974"/>
      <c r="K74" s="974"/>
      <c r="L74" s="974"/>
      <c r="M74" s="974"/>
      <c r="N74" s="974"/>
      <c r="O74" s="974"/>
      <c r="P74" s="975"/>
      <c r="Q74" s="976">
        <v>51</v>
      </c>
      <c r="R74" s="970"/>
      <c r="S74" s="970"/>
      <c r="T74" s="970"/>
      <c r="U74" s="970"/>
      <c r="V74" s="970">
        <v>46</v>
      </c>
      <c r="W74" s="970"/>
      <c r="X74" s="970"/>
      <c r="Y74" s="970"/>
      <c r="Z74" s="970"/>
      <c r="AA74" s="970">
        <v>5</v>
      </c>
      <c r="AB74" s="970"/>
      <c r="AC74" s="970"/>
      <c r="AD74" s="970"/>
      <c r="AE74" s="970"/>
      <c r="AF74" s="970">
        <v>5</v>
      </c>
      <c r="AG74" s="970"/>
      <c r="AH74" s="970"/>
      <c r="AI74" s="970"/>
      <c r="AJ74" s="970"/>
      <c r="AK74" s="970">
        <v>3</v>
      </c>
      <c r="AL74" s="970"/>
      <c r="AM74" s="970"/>
      <c r="AN74" s="970"/>
      <c r="AO74" s="970"/>
      <c r="AP74" s="970" t="s">
        <v>567</v>
      </c>
      <c r="AQ74" s="970"/>
      <c r="AR74" s="970"/>
      <c r="AS74" s="970"/>
      <c r="AT74" s="970"/>
      <c r="AU74" s="970" t="s">
        <v>498</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575</v>
      </c>
      <c r="C75" s="974"/>
      <c r="D75" s="974"/>
      <c r="E75" s="974"/>
      <c r="F75" s="974"/>
      <c r="G75" s="974"/>
      <c r="H75" s="974"/>
      <c r="I75" s="974"/>
      <c r="J75" s="974"/>
      <c r="K75" s="974"/>
      <c r="L75" s="974"/>
      <c r="M75" s="974"/>
      <c r="N75" s="974"/>
      <c r="O75" s="974"/>
      <c r="P75" s="975"/>
      <c r="Q75" s="977">
        <v>138</v>
      </c>
      <c r="R75" s="978"/>
      <c r="S75" s="978"/>
      <c r="T75" s="978"/>
      <c r="U75" s="979"/>
      <c r="V75" s="980">
        <v>133</v>
      </c>
      <c r="W75" s="978"/>
      <c r="X75" s="978"/>
      <c r="Y75" s="978"/>
      <c r="Z75" s="979"/>
      <c r="AA75" s="980">
        <v>5</v>
      </c>
      <c r="AB75" s="978"/>
      <c r="AC75" s="978"/>
      <c r="AD75" s="978"/>
      <c r="AE75" s="979"/>
      <c r="AF75" s="980">
        <v>5</v>
      </c>
      <c r="AG75" s="978"/>
      <c r="AH75" s="978"/>
      <c r="AI75" s="978"/>
      <c r="AJ75" s="979"/>
      <c r="AK75" s="980" t="s">
        <v>567</v>
      </c>
      <c r="AL75" s="978"/>
      <c r="AM75" s="978"/>
      <c r="AN75" s="978"/>
      <c r="AO75" s="979"/>
      <c r="AP75" s="980" t="s">
        <v>567</v>
      </c>
      <c r="AQ75" s="978"/>
      <c r="AR75" s="978"/>
      <c r="AS75" s="978"/>
      <c r="AT75" s="979"/>
      <c r="AU75" s="980" t="s">
        <v>498</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576</v>
      </c>
      <c r="C76" s="974"/>
      <c r="D76" s="974"/>
      <c r="E76" s="974"/>
      <c r="F76" s="974"/>
      <c r="G76" s="974"/>
      <c r="H76" s="974"/>
      <c r="I76" s="974"/>
      <c r="J76" s="974"/>
      <c r="K76" s="974"/>
      <c r="L76" s="974"/>
      <c r="M76" s="974"/>
      <c r="N76" s="974"/>
      <c r="O76" s="974"/>
      <c r="P76" s="975"/>
      <c r="Q76" s="977">
        <v>121</v>
      </c>
      <c r="R76" s="978"/>
      <c r="S76" s="978"/>
      <c r="T76" s="978"/>
      <c r="U76" s="979"/>
      <c r="V76" s="980">
        <v>94</v>
      </c>
      <c r="W76" s="978"/>
      <c r="X76" s="978"/>
      <c r="Y76" s="978"/>
      <c r="Z76" s="979"/>
      <c r="AA76" s="980">
        <v>27</v>
      </c>
      <c r="AB76" s="978"/>
      <c r="AC76" s="978"/>
      <c r="AD76" s="978"/>
      <c r="AE76" s="979"/>
      <c r="AF76" s="980">
        <v>25</v>
      </c>
      <c r="AG76" s="978"/>
      <c r="AH76" s="978"/>
      <c r="AI76" s="978"/>
      <c r="AJ76" s="979"/>
      <c r="AK76" s="980" t="s">
        <v>567</v>
      </c>
      <c r="AL76" s="978"/>
      <c r="AM76" s="978"/>
      <c r="AN76" s="978"/>
      <c r="AO76" s="979"/>
      <c r="AP76" s="980" t="s">
        <v>567</v>
      </c>
      <c r="AQ76" s="978"/>
      <c r="AR76" s="978"/>
      <c r="AS76" s="978"/>
      <c r="AT76" s="979"/>
      <c r="AU76" s="980" t="s">
        <v>498</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t="s">
        <v>577</v>
      </c>
      <c r="C77" s="974"/>
      <c r="D77" s="974"/>
      <c r="E77" s="974"/>
      <c r="F77" s="974"/>
      <c r="G77" s="974"/>
      <c r="H77" s="974"/>
      <c r="I77" s="974"/>
      <c r="J77" s="974"/>
      <c r="K77" s="974"/>
      <c r="L77" s="974"/>
      <c r="M77" s="974"/>
      <c r="N77" s="974"/>
      <c r="O77" s="974"/>
      <c r="P77" s="975"/>
      <c r="Q77" s="977">
        <v>141609</v>
      </c>
      <c r="R77" s="978"/>
      <c r="S77" s="978"/>
      <c r="T77" s="978"/>
      <c r="U77" s="979"/>
      <c r="V77" s="980">
        <v>138382</v>
      </c>
      <c r="W77" s="978"/>
      <c r="X77" s="978"/>
      <c r="Y77" s="978"/>
      <c r="Z77" s="979"/>
      <c r="AA77" s="980">
        <v>3227</v>
      </c>
      <c r="AB77" s="978"/>
      <c r="AC77" s="978"/>
      <c r="AD77" s="978"/>
      <c r="AE77" s="979"/>
      <c r="AF77" s="980">
        <v>3227</v>
      </c>
      <c r="AG77" s="978"/>
      <c r="AH77" s="978"/>
      <c r="AI77" s="978"/>
      <c r="AJ77" s="979"/>
      <c r="AK77" s="980">
        <v>121</v>
      </c>
      <c r="AL77" s="978"/>
      <c r="AM77" s="978"/>
      <c r="AN77" s="978"/>
      <c r="AO77" s="979"/>
      <c r="AP77" s="980" t="s">
        <v>567</v>
      </c>
      <c r="AQ77" s="978"/>
      <c r="AR77" s="978"/>
      <c r="AS77" s="978"/>
      <c r="AT77" s="979"/>
      <c r="AU77" s="980" t="s">
        <v>498</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t="s">
        <v>578</v>
      </c>
      <c r="C78" s="974"/>
      <c r="D78" s="974"/>
      <c r="E78" s="974"/>
      <c r="F78" s="974"/>
      <c r="G78" s="974"/>
      <c r="H78" s="974"/>
      <c r="I78" s="974"/>
      <c r="J78" s="974"/>
      <c r="K78" s="974"/>
      <c r="L78" s="974"/>
      <c r="M78" s="974"/>
      <c r="N78" s="974"/>
      <c r="O78" s="974"/>
      <c r="P78" s="975"/>
      <c r="Q78" s="976">
        <v>183</v>
      </c>
      <c r="R78" s="970"/>
      <c r="S78" s="970"/>
      <c r="T78" s="970"/>
      <c r="U78" s="970"/>
      <c r="V78" s="970">
        <v>167</v>
      </c>
      <c r="W78" s="970"/>
      <c r="X78" s="970"/>
      <c r="Y78" s="970"/>
      <c r="Z78" s="970"/>
      <c r="AA78" s="970">
        <v>16</v>
      </c>
      <c r="AB78" s="970"/>
      <c r="AC78" s="970"/>
      <c r="AD78" s="970"/>
      <c r="AE78" s="970"/>
      <c r="AF78" s="970">
        <v>16</v>
      </c>
      <c r="AG78" s="970"/>
      <c r="AH78" s="970"/>
      <c r="AI78" s="970"/>
      <c r="AJ78" s="970"/>
      <c r="AK78" s="970" t="s">
        <v>567</v>
      </c>
      <c r="AL78" s="970"/>
      <c r="AM78" s="970"/>
      <c r="AN78" s="970"/>
      <c r="AO78" s="970"/>
      <c r="AP78" s="970">
        <v>12</v>
      </c>
      <c r="AQ78" s="970"/>
      <c r="AR78" s="970"/>
      <c r="AS78" s="970"/>
      <c r="AT78" s="970"/>
      <c r="AU78" s="970">
        <v>3</v>
      </c>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t="s">
        <v>579</v>
      </c>
      <c r="C79" s="974"/>
      <c r="D79" s="974"/>
      <c r="E79" s="974"/>
      <c r="F79" s="974"/>
      <c r="G79" s="974"/>
      <c r="H79" s="974"/>
      <c r="I79" s="974"/>
      <c r="J79" s="974"/>
      <c r="K79" s="974"/>
      <c r="L79" s="974"/>
      <c r="M79" s="974"/>
      <c r="N79" s="974"/>
      <c r="O79" s="974"/>
      <c r="P79" s="975"/>
      <c r="Q79" s="976">
        <v>283</v>
      </c>
      <c r="R79" s="970"/>
      <c r="S79" s="970"/>
      <c r="T79" s="970"/>
      <c r="U79" s="970"/>
      <c r="V79" s="970">
        <v>214</v>
      </c>
      <c r="W79" s="970"/>
      <c r="X79" s="970"/>
      <c r="Y79" s="970"/>
      <c r="Z79" s="970"/>
      <c r="AA79" s="970">
        <v>69</v>
      </c>
      <c r="AB79" s="970"/>
      <c r="AC79" s="970"/>
      <c r="AD79" s="970"/>
      <c r="AE79" s="970"/>
      <c r="AF79" s="970">
        <v>69</v>
      </c>
      <c r="AG79" s="970"/>
      <c r="AH79" s="970"/>
      <c r="AI79" s="970"/>
      <c r="AJ79" s="970"/>
      <c r="AK79" s="970" t="s">
        <v>567</v>
      </c>
      <c r="AL79" s="970"/>
      <c r="AM79" s="970"/>
      <c r="AN79" s="970"/>
      <c r="AO79" s="970"/>
      <c r="AP79" s="970" t="s">
        <v>567</v>
      </c>
      <c r="AQ79" s="970"/>
      <c r="AR79" s="970"/>
      <c r="AS79" s="970"/>
      <c r="AT79" s="970"/>
      <c r="AU79" s="970" t="s">
        <v>498</v>
      </c>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t="s">
        <v>580</v>
      </c>
      <c r="C80" s="974"/>
      <c r="D80" s="974"/>
      <c r="E80" s="974"/>
      <c r="F80" s="974"/>
      <c r="G80" s="974"/>
      <c r="H80" s="974"/>
      <c r="I80" s="974"/>
      <c r="J80" s="974"/>
      <c r="K80" s="974"/>
      <c r="L80" s="974"/>
      <c r="M80" s="974"/>
      <c r="N80" s="974"/>
      <c r="O80" s="974"/>
      <c r="P80" s="975"/>
      <c r="Q80" s="976">
        <v>380</v>
      </c>
      <c r="R80" s="970"/>
      <c r="S80" s="970"/>
      <c r="T80" s="970"/>
      <c r="U80" s="970"/>
      <c r="V80" s="970">
        <v>344</v>
      </c>
      <c r="W80" s="970"/>
      <c r="X80" s="970"/>
      <c r="Y80" s="970"/>
      <c r="Z80" s="970"/>
      <c r="AA80" s="970">
        <v>36</v>
      </c>
      <c r="AB80" s="970"/>
      <c r="AC80" s="970"/>
      <c r="AD80" s="970"/>
      <c r="AE80" s="970"/>
      <c r="AF80" s="970">
        <v>36</v>
      </c>
      <c r="AG80" s="970"/>
      <c r="AH80" s="970"/>
      <c r="AI80" s="970"/>
      <c r="AJ80" s="970"/>
      <c r="AK80" s="970" t="s">
        <v>567</v>
      </c>
      <c r="AL80" s="970"/>
      <c r="AM80" s="970"/>
      <c r="AN80" s="970"/>
      <c r="AO80" s="970"/>
      <c r="AP80" s="970">
        <v>638</v>
      </c>
      <c r="AQ80" s="970"/>
      <c r="AR80" s="970"/>
      <c r="AS80" s="970"/>
      <c r="AT80" s="970"/>
      <c r="AU80" s="970">
        <v>139</v>
      </c>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t="s">
        <v>581</v>
      </c>
      <c r="C81" s="974"/>
      <c r="D81" s="974"/>
      <c r="E81" s="974"/>
      <c r="F81" s="974"/>
      <c r="G81" s="974"/>
      <c r="H81" s="974"/>
      <c r="I81" s="974"/>
      <c r="J81" s="974"/>
      <c r="K81" s="974"/>
      <c r="L81" s="974"/>
      <c r="M81" s="974"/>
      <c r="N81" s="974"/>
      <c r="O81" s="974"/>
      <c r="P81" s="975"/>
      <c r="Q81" s="976">
        <v>1538</v>
      </c>
      <c r="R81" s="970"/>
      <c r="S81" s="970"/>
      <c r="T81" s="970"/>
      <c r="U81" s="970"/>
      <c r="V81" s="970">
        <v>1520</v>
      </c>
      <c r="W81" s="970"/>
      <c r="X81" s="970"/>
      <c r="Y81" s="970"/>
      <c r="Z81" s="970"/>
      <c r="AA81" s="970">
        <v>17</v>
      </c>
      <c r="AB81" s="970"/>
      <c r="AC81" s="970"/>
      <c r="AD81" s="970"/>
      <c r="AE81" s="970"/>
      <c r="AF81" s="970">
        <v>17</v>
      </c>
      <c r="AG81" s="970"/>
      <c r="AH81" s="970"/>
      <c r="AI81" s="970"/>
      <c r="AJ81" s="970"/>
      <c r="AK81" s="970" t="s">
        <v>567</v>
      </c>
      <c r="AL81" s="970"/>
      <c r="AM81" s="970"/>
      <c r="AN81" s="970"/>
      <c r="AO81" s="970"/>
      <c r="AP81" s="970" t="s">
        <v>567</v>
      </c>
      <c r="AQ81" s="970"/>
      <c r="AR81" s="970"/>
      <c r="AS81" s="970"/>
      <c r="AT81" s="970"/>
      <c r="AU81" s="970" t="s">
        <v>498</v>
      </c>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t="s">
        <v>582</v>
      </c>
      <c r="C82" s="974"/>
      <c r="D82" s="974"/>
      <c r="E82" s="974"/>
      <c r="F82" s="974"/>
      <c r="G82" s="974"/>
      <c r="H82" s="974"/>
      <c r="I82" s="974"/>
      <c r="J82" s="974"/>
      <c r="K82" s="974"/>
      <c r="L82" s="974"/>
      <c r="M82" s="974"/>
      <c r="N82" s="974"/>
      <c r="O82" s="974"/>
      <c r="P82" s="975"/>
      <c r="Q82" s="976">
        <v>16</v>
      </c>
      <c r="R82" s="970"/>
      <c r="S82" s="970"/>
      <c r="T82" s="970"/>
      <c r="U82" s="970"/>
      <c r="V82" s="970">
        <v>14</v>
      </c>
      <c r="W82" s="970"/>
      <c r="X82" s="970"/>
      <c r="Y82" s="970"/>
      <c r="Z82" s="970"/>
      <c r="AA82" s="970">
        <v>2</v>
      </c>
      <c r="AB82" s="970"/>
      <c r="AC82" s="970"/>
      <c r="AD82" s="970"/>
      <c r="AE82" s="970"/>
      <c r="AF82" s="970">
        <v>2</v>
      </c>
      <c r="AG82" s="970"/>
      <c r="AH82" s="970"/>
      <c r="AI82" s="970"/>
      <c r="AJ82" s="970"/>
      <c r="AK82" s="970" t="s">
        <v>567</v>
      </c>
      <c r="AL82" s="970"/>
      <c r="AM82" s="970"/>
      <c r="AN82" s="970"/>
      <c r="AO82" s="970"/>
      <c r="AP82" s="970" t="s">
        <v>567</v>
      </c>
      <c r="AQ82" s="970"/>
      <c r="AR82" s="970"/>
      <c r="AS82" s="970"/>
      <c r="AT82" s="970"/>
      <c r="AU82" s="970" t="s">
        <v>498</v>
      </c>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t="s">
        <v>583</v>
      </c>
      <c r="C83" s="974"/>
      <c r="D83" s="974"/>
      <c r="E83" s="974"/>
      <c r="F83" s="974"/>
      <c r="G83" s="974"/>
      <c r="H83" s="974"/>
      <c r="I83" s="974"/>
      <c r="J83" s="974"/>
      <c r="K83" s="974"/>
      <c r="L83" s="974"/>
      <c r="M83" s="974"/>
      <c r="N83" s="974"/>
      <c r="O83" s="974"/>
      <c r="P83" s="975"/>
      <c r="Q83" s="976">
        <v>141</v>
      </c>
      <c r="R83" s="970"/>
      <c r="S83" s="970"/>
      <c r="T83" s="970"/>
      <c r="U83" s="970"/>
      <c r="V83" s="970">
        <v>141</v>
      </c>
      <c r="W83" s="970"/>
      <c r="X83" s="970"/>
      <c r="Y83" s="970"/>
      <c r="Z83" s="970"/>
      <c r="AA83" s="970" t="s">
        <v>567</v>
      </c>
      <c r="AB83" s="970"/>
      <c r="AC83" s="970"/>
      <c r="AD83" s="970"/>
      <c r="AE83" s="970"/>
      <c r="AF83" s="970" t="s">
        <v>567</v>
      </c>
      <c r="AG83" s="970"/>
      <c r="AH83" s="970"/>
      <c r="AI83" s="970"/>
      <c r="AJ83" s="970"/>
      <c r="AK83" s="970">
        <v>2</v>
      </c>
      <c r="AL83" s="970"/>
      <c r="AM83" s="970"/>
      <c r="AN83" s="970"/>
      <c r="AO83" s="970"/>
      <c r="AP83" s="970" t="s">
        <v>567</v>
      </c>
      <c r="AQ83" s="970"/>
      <c r="AR83" s="970"/>
      <c r="AS83" s="970"/>
      <c r="AT83" s="970"/>
      <c r="AU83" s="970" t="s">
        <v>498</v>
      </c>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371</v>
      </c>
      <c r="B88" s="943" t="s">
        <v>410</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8171</v>
      </c>
      <c r="AG88" s="958"/>
      <c r="AH88" s="958"/>
      <c r="AI88" s="958"/>
      <c r="AJ88" s="958"/>
      <c r="AK88" s="962"/>
      <c r="AL88" s="962"/>
      <c r="AM88" s="962"/>
      <c r="AN88" s="962"/>
      <c r="AO88" s="962"/>
      <c r="AP88" s="958">
        <v>6139</v>
      </c>
      <c r="AQ88" s="958"/>
      <c r="AR88" s="958"/>
      <c r="AS88" s="958"/>
      <c r="AT88" s="958"/>
      <c r="AU88" s="958">
        <v>2727</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43" t="s">
        <v>411</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33</v>
      </c>
      <c r="CS102" s="950"/>
      <c r="CT102" s="950"/>
      <c r="CU102" s="950"/>
      <c r="CV102" s="951"/>
      <c r="CW102" s="949">
        <v>6</v>
      </c>
      <c r="CX102" s="950"/>
      <c r="CY102" s="950"/>
      <c r="CZ102" s="950"/>
      <c r="DA102" s="951"/>
      <c r="DB102" s="949">
        <v>1950</v>
      </c>
      <c r="DC102" s="950"/>
      <c r="DD102" s="950"/>
      <c r="DE102" s="950"/>
      <c r="DF102" s="951"/>
      <c r="DG102" s="949" t="s">
        <v>567</v>
      </c>
      <c r="DH102" s="950"/>
      <c r="DI102" s="950"/>
      <c r="DJ102" s="950"/>
      <c r="DK102" s="951"/>
      <c r="DL102" s="949" t="s">
        <v>567</v>
      </c>
      <c r="DM102" s="950"/>
      <c r="DN102" s="950"/>
      <c r="DO102" s="950"/>
      <c r="DP102" s="951"/>
      <c r="DQ102" s="949">
        <v>245</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412</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413</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414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416</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417</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418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419</v>
      </c>
      <c r="AB109" s="893"/>
      <c r="AC109" s="893"/>
      <c r="AD109" s="893"/>
      <c r="AE109" s="894"/>
      <c r="AF109" s="895" t="s">
        <v>287</v>
      </c>
      <c r="AG109" s="893"/>
      <c r="AH109" s="893"/>
      <c r="AI109" s="893"/>
      <c r="AJ109" s="894"/>
      <c r="AK109" s="895" t="s">
        <v>286</v>
      </c>
      <c r="AL109" s="893"/>
      <c r="AM109" s="893"/>
      <c r="AN109" s="893"/>
      <c r="AO109" s="894"/>
      <c r="AP109" s="895" t="s">
        <v>420</v>
      </c>
      <c r="AQ109" s="893"/>
      <c r="AR109" s="893"/>
      <c r="AS109" s="893"/>
      <c r="AT109" s="924"/>
      <c r="AU109" s="892" t="s">
        <v>418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419</v>
      </c>
      <c r="BR109" s="893"/>
      <c r="BS109" s="893"/>
      <c r="BT109" s="893"/>
      <c r="BU109" s="894"/>
      <c r="BV109" s="895" t="s">
        <v>287</v>
      </c>
      <c r="BW109" s="893"/>
      <c r="BX109" s="893"/>
      <c r="BY109" s="893"/>
      <c r="BZ109" s="894"/>
      <c r="CA109" s="895" t="s">
        <v>286</v>
      </c>
      <c r="CB109" s="893"/>
      <c r="CC109" s="893"/>
      <c r="CD109" s="893"/>
      <c r="CE109" s="894"/>
      <c r="CF109" s="931" t="s">
        <v>420</v>
      </c>
      <c r="CG109" s="931"/>
      <c r="CH109" s="931"/>
      <c r="CI109" s="931"/>
      <c r="CJ109" s="931"/>
      <c r="CK109" s="895" t="s">
        <v>421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419</v>
      </c>
      <c r="DH109" s="893"/>
      <c r="DI109" s="893"/>
      <c r="DJ109" s="893"/>
      <c r="DK109" s="894"/>
      <c r="DL109" s="895" t="s">
        <v>287</v>
      </c>
      <c r="DM109" s="893"/>
      <c r="DN109" s="893"/>
      <c r="DO109" s="893"/>
      <c r="DP109" s="894"/>
      <c r="DQ109" s="895" t="s">
        <v>286</v>
      </c>
      <c r="DR109" s="893"/>
      <c r="DS109" s="893"/>
      <c r="DT109" s="893"/>
      <c r="DU109" s="894"/>
      <c r="DV109" s="895" t="s">
        <v>420</v>
      </c>
      <c r="DW109" s="893"/>
      <c r="DX109" s="893"/>
      <c r="DY109" s="893"/>
      <c r="DZ109" s="924"/>
    </row>
    <row r="110" spans="1:131" s="199" customFormat="1" ht="26.25" customHeight="1" x14ac:dyDescent="0.15">
      <c r="A110" s="795" t="s">
        <v>422</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5726204</v>
      </c>
      <c r="AB110" s="886"/>
      <c r="AC110" s="886"/>
      <c r="AD110" s="886"/>
      <c r="AE110" s="887"/>
      <c r="AF110" s="888">
        <v>5576276</v>
      </c>
      <c r="AG110" s="886"/>
      <c r="AH110" s="886"/>
      <c r="AI110" s="886"/>
      <c r="AJ110" s="887"/>
      <c r="AK110" s="888">
        <v>5521996</v>
      </c>
      <c r="AL110" s="886"/>
      <c r="AM110" s="886"/>
      <c r="AN110" s="886"/>
      <c r="AO110" s="887"/>
      <c r="AP110" s="889">
        <v>28.3</v>
      </c>
      <c r="AQ110" s="890"/>
      <c r="AR110" s="890"/>
      <c r="AS110" s="890"/>
      <c r="AT110" s="891"/>
      <c r="AU110" s="925" t="s">
        <v>61</v>
      </c>
      <c r="AV110" s="926"/>
      <c r="AW110" s="926"/>
      <c r="AX110" s="926"/>
      <c r="AY110" s="926"/>
      <c r="AZ110" s="851" t="s">
        <v>423</v>
      </c>
      <c r="BA110" s="796"/>
      <c r="BB110" s="796"/>
      <c r="BC110" s="796"/>
      <c r="BD110" s="796"/>
      <c r="BE110" s="796"/>
      <c r="BF110" s="796"/>
      <c r="BG110" s="796"/>
      <c r="BH110" s="796"/>
      <c r="BI110" s="796"/>
      <c r="BJ110" s="796"/>
      <c r="BK110" s="796"/>
      <c r="BL110" s="796"/>
      <c r="BM110" s="796"/>
      <c r="BN110" s="796"/>
      <c r="BO110" s="796"/>
      <c r="BP110" s="797"/>
      <c r="BQ110" s="852">
        <v>51998752</v>
      </c>
      <c r="BR110" s="833"/>
      <c r="BS110" s="833"/>
      <c r="BT110" s="833"/>
      <c r="BU110" s="833"/>
      <c r="BV110" s="833">
        <v>52810661</v>
      </c>
      <c r="BW110" s="833"/>
      <c r="BX110" s="833"/>
      <c r="BY110" s="833"/>
      <c r="BZ110" s="833"/>
      <c r="CA110" s="833">
        <v>51767252</v>
      </c>
      <c r="CB110" s="833"/>
      <c r="CC110" s="833"/>
      <c r="CD110" s="833"/>
      <c r="CE110" s="833"/>
      <c r="CF110" s="857">
        <v>264.89999999999998</v>
      </c>
      <c r="CG110" s="858"/>
      <c r="CH110" s="858"/>
      <c r="CI110" s="858"/>
      <c r="CJ110" s="858"/>
      <c r="CK110" s="921" t="s">
        <v>424</v>
      </c>
      <c r="CL110" s="807"/>
      <c r="CM110" s="882" t="s">
        <v>425</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220</v>
      </c>
      <c r="DH110" s="833"/>
      <c r="DI110" s="833"/>
      <c r="DJ110" s="833"/>
      <c r="DK110" s="833"/>
      <c r="DL110" s="833" t="s">
        <v>220</v>
      </c>
      <c r="DM110" s="833"/>
      <c r="DN110" s="833"/>
      <c r="DO110" s="833"/>
      <c r="DP110" s="833"/>
      <c r="DQ110" s="833" t="s">
        <v>220</v>
      </c>
      <c r="DR110" s="833"/>
      <c r="DS110" s="833"/>
      <c r="DT110" s="833"/>
      <c r="DU110" s="833"/>
      <c r="DV110" s="834" t="s">
        <v>220</v>
      </c>
      <c r="DW110" s="834"/>
      <c r="DX110" s="834"/>
      <c r="DY110" s="834"/>
      <c r="DZ110" s="835"/>
    </row>
    <row r="111" spans="1:131" s="199" customFormat="1" ht="26.25" customHeight="1" x14ac:dyDescent="0.15">
      <c r="A111" s="762" t="s">
        <v>426</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220</v>
      </c>
      <c r="AB111" s="914"/>
      <c r="AC111" s="914"/>
      <c r="AD111" s="914"/>
      <c r="AE111" s="915"/>
      <c r="AF111" s="916" t="s">
        <v>220</v>
      </c>
      <c r="AG111" s="914"/>
      <c r="AH111" s="914"/>
      <c r="AI111" s="914"/>
      <c r="AJ111" s="915"/>
      <c r="AK111" s="916" t="s">
        <v>220</v>
      </c>
      <c r="AL111" s="914"/>
      <c r="AM111" s="914"/>
      <c r="AN111" s="914"/>
      <c r="AO111" s="915"/>
      <c r="AP111" s="917" t="s">
        <v>220</v>
      </c>
      <c r="AQ111" s="918"/>
      <c r="AR111" s="918"/>
      <c r="AS111" s="918"/>
      <c r="AT111" s="919"/>
      <c r="AU111" s="927"/>
      <c r="AV111" s="928"/>
      <c r="AW111" s="928"/>
      <c r="AX111" s="928"/>
      <c r="AY111" s="928"/>
      <c r="AZ111" s="803" t="s">
        <v>427</v>
      </c>
      <c r="BA111" s="738"/>
      <c r="BB111" s="738"/>
      <c r="BC111" s="738"/>
      <c r="BD111" s="738"/>
      <c r="BE111" s="738"/>
      <c r="BF111" s="738"/>
      <c r="BG111" s="738"/>
      <c r="BH111" s="738"/>
      <c r="BI111" s="738"/>
      <c r="BJ111" s="738"/>
      <c r="BK111" s="738"/>
      <c r="BL111" s="738"/>
      <c r="BM111" s="738"/>
      <c r="BN111" s="738"/>
      <c r="BO111" s="738"/>
      <c r="BP111" s="739"/>
      <c r="BQ111" s="804" t="s">
        <v>220</v>
      </c>
      <c r="BR111" s="805"/>
      <c r="BS111" s="805"/>
      <c r="BT111" s="805"/>
      <c r="BU111" s="805"/>
      <c r="BV111" s="805" t="s">
        <v>220</v>
      </c>
      <c r="BW111" s="805"/>
      <c r="BX111" s="805"/>
      <c r="BY111" s="805"/>
      <c r="BZ111" s="805"/>
      <c r="CA111" s="805">
        <v>875</v>
      </c>
      <c r="CB111" s="805"/>
      <c r="CC111" s="805"/>
      <c r="CD111" s="805"/>
      <c r="CE111" s="805"/>
      <c r="CF111" s="866">
        <v>0</v>
      </c>
      <c r="CG111" s="867"/>
      <c r="CH111" s="867"/>
      <c r="CI111" s="867"/>
      <c r="CJ111" s="867"/>
      <c r="CK111" s="922"/>
      <c r="CL111" s="809"/>
      <c r="CM111" s="812" t="s">
        <v>428</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220</v>
      </c>
      <c r="DH111" s="805"/>
      <c r="DI111" s="805"/>
      <c r="DJ111" s="805"/>
      <c r="DK111" s="805"/>
      <c r="DL111" s="805" t="s">
        <v>220</v>
      </c>
      <c r="DM111" s="805"/>
      <c r="DN111" s="805"/>
      <c r="DO111" s="805"/>
      <c r="DP111" s="805"/>
      <c r="DQ111" s="805" t="s">
        <v>220</v>
      </c>
      <c r="DR111" s="805"/>
      <c r="DS111" s="805"/>
      <c r="DT111" s="805"/>
      <c r="DU111" s="805"/>
      <c r="DV111" s="782" t="s">
        <v>220</v>
      </c>
      <c r="DW111" s="782"/>
      <c r="DX111" s="782"/>
      <c r="DY111" s="782"/>
      <c r="DZ111" s="783"/>
    </row>
    <row r="112" spans="1:131" s="199" customFormat="1" ht="26.25" customHeight="1" x14ac:dyDescent="0.15">
      <c r="A112" s="907" t="s">
        <v>429</v>
      </c>
      <c r="B112" s="908"/>
      <c r="C112" s="738" t="s">
        <v>430</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220</v>
      </c>
      <c r="AB112" s="768"/>
      <c r="AC112" s="768"/>
      <c r="AD112" s="768"/>
      <c r="AE112" s="769"/>
      <c r="AF112" s="770" t="s">
        <v>220</v>
      </c>
      <c r="AG112" s="768"/>
      <c r="AH112" s="768"/>
      <c r="AI112" s="768"/>
      <c r="AJ112" s="769"/>
      <c r="AK112" s="770" t="s">
        <v>220</v>
      </c>
      <c r="AL112" s="768"/>
      <c r="AM112" s="768"/>
      <c r="AN112" s="768"/>
      <c r="AO112" s="769"/>
      <c r="AP112" s="815" t="s">
        <v>220</v>
      </c>
      <c r="AQ112" s="816"/>
      <c r="AR112" s="816"/>
      <c r="AS112" s="816"/>
      <c r="AT112" s="817"/>
      <c r="AU112" s="927"/>
      <c r="AV112" s="928"/>
      <c r="AW112" s="928"/>
      <c r="AX112" s="928"/>
      <c r="AY112" s="928"/>
      <c r="AZ112" s="803" t="s">
        <v>431</v>
      </c>
      <c r="BA112" s="738"/>
      <c r="BB112" s="738"/>
      <c r="BC112" s="738"/>
      <c r="BD112" s="738"/>
      <c r="BE112" s="738"/>
      <c r="BF112" s="738"/>
      <c r="BG112" s="738"/>
      <c r="BH112" s="738"/>
      <c r="BI112" s="738"/>
      <c r="BJ112" s="738"/>
      <c r="BK112" s="738"/>
      <c r="BL112" s="738"/>
      <c r="BM112" s="738"/>
      <c r="BN112" s="738"/>
      <c r="BO112" s="738"/>
      <c r="BP112" s="739"/>
      <c r="BQ112" s="804">
        <v>5696930</v>
      </c>
      <c r="BR112" s="805"/>
      <c r="BS112" s="805"/>
      <c r="BT112" s="805"/>
      <c r="BU112" s="805"/>
      <c r="BV112" s="805">
        <v>5726931</v>
      </c>
      <c r="BW112" s="805"/>
      <c r="BX112" s="805"/>
      <c r="BY112" s="805"/>
      <c r="BZ112" s="805"/>
      <c r="CA112" s="805">
        <v>5645003</v>
      </c>
      <c r="CB112" s="805"/>
      <c r="CC112" s="805"/>
      <c r="CD112" s="805"/>
      <c r="CE112" s="805"/>
      <c r="CF112" s="866">
        <v>28.9</v>
      </c>
      <c r="CG112" s="867"/>
      <c r="CH112" s="867"/>
      <c r="CI112" s="867"/>
      <c r="CJ112" s="867"/>
      <c r="CK112" s="922"/>
      <c r="CL112" s="809"/>
      <c r="CM112" s="812" t="s">
        <v>432</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220</v>
      </c>
      <c r="DH112" s="805"/>
      <c r="DI112" s="805"/>
      <c r="DJ112" s="805"/>
      <c r="DK112" s="805"/>
      <c r="DL112" s="805" t="s">
        <v>220</v>
      </c>
      <c r="DM112" s="805"/>
      <c r="DN112" s="805"/>
      <c r="DO112" s="805"/>
      <c r="DP112" s="805"/>
      <c r="DQ112" s="805">
        <v>875</v>
      </c>
      <c r="DR112" s="805"/>
      <c r="DS112" s="805"/>
      <c r="DT112" s="805"/>
      <c r="DU112" s="805"/>
      <c r="DV112" s="782">
        <v>0</v>
      </c>
      <c r="DW112" s="782"/>
      <c r="DX112" s="782"/>
      <c r="DY112" s="782"/>
      <c r="DZ112" s="783"/>
    </row>
    <row r="113" spans="1:130" s="199" customFormat="1" ht="26.25" customHeight="1" x14ac:dyDescent="0.15">
      <c r="A113" s="909"/>
      <c r="B113" s="910"/>
      <c r="C113" s="738" t="s">
        <v>433</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573436</v>
      </c>
      <c r="AB113" s="914"/>
      <c r="AC113" s="914"/>
      <c r="AD113" s="914"/>
      <c r="AE113" s="915"/>
      <c r="AF113" s="916">
        <v>567052</v>
      </c>
      <c r="AG113" s="914"/>
      <c r="AH113" s="914"/>
      <c r="AI113" s="914"/>
      <c r="AJ113" s="915"/>
      <c r="AK113" s="916">
        <v>535164</v>
      </c>
      <c r="AL113" s="914"/>
      <c r="AM113" s="914"/>
      <c r="AN113" s="914"/>
      <c r="AO113" s="915"/>
      <c r="AP113" s="917">
        <v>2.7</v>
      </c>
      <c r="AQ113" s="918"/>
      <c r="AR113" s="918"/>
      <c r="AS113" s="918"/>
      <c r="AT113" s="919"/>
      <c r="AU113" s="927"/>
      <c r="AV113" s="928"/>
      <c r="AW113" s="928"/>
      <c r="AX113" s="928"/>
      <c r="AY113" s="928"/>
      <c r="AZ113" s="803" t="s">
        <v>434</v>
      </c>
      <c r="BA113" s="738"/>
      <c r="BB113" s="738"/>
      <c r="BC113" s="738"/>
      <c r="BD113" s="738"/>
      <c r="BE113" s="738"/>
      <c r="BF113" s="738"/>
      <c r="BG113" s="738"/>
      <c r="BH113" s="738"/>
      <c r="BI113" s="738"/>
      <c r="BJ113" s="738"/>
      <c r="BK113" s="738"/>
      <c r="BL113" s="738"/>
      <c r="BM113" s="738"/>
      <c r="BN113" s="738"/>
      <c r="BO113" s="738"/>
      <c r="BP113" s="739"/>
      <c r="BQ113" s="804">
        <v>3337892</v>
      </c>
      <c r="BR113" s="805"/>
      <c r="BS113" s="805"/>
      <c r="BT113" s="805"/>
      <c r="BU113" s="805"/>
      <c r="BV113" s="805">
        <v>3178555</v>
      </c>
      <c r="BW113" s="805"/>
      <c r="BX113" s="805"/>
      <c r="BY113" s="805"/>
      <c r="BZ113" s="805"/>
      <c r="CA113" s="805">
        <v>2727067</v>
      </c>
      <c r="CB113" s="805"/>
      <c r="CC113" s="805"/>
      <c r="CD113" s="805"/>
      <c r="CE113" s="805"/>
      <c r="CF113" s="866">
        <v>14</v>
      </c>
      <c r="CG113" s="867"/>
      <c r="CH113" s="867"/>
      <c r="CI113" s="867"/>
      <c r="CJ113" s="867"/>
      <c r="CK113" s="922"/>
      <c r="CL113" s="809"/>
      <c r="CM113" s="812" t="s">
        <v>435</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220</v>
      </c>
      <c r="DH113" s="768"/>
      <c r="DI113" s="768"/>
      <c r="DJ113" s="768"/>
      <c r="DK113" s="769"/>
      <c r="DL113" s="770" t="s">
        <v>220</v>
      </c>
      <c r="DM113" s="768"/>
      <c r="DN113" s="768"/>
      <c r="DO113" s="768"/>
      <c r="DP113" s="769"/>
      <c r="DQ113" s="770" t="s">
        <v>220</v>
      </c>
      <c r="DR113" s="768"/>
      <c r="DS113" s="768"/>
      <c r="DT113" s="768"/>
      <c r="DU113" s="769"/>
      <c r="DV113" s="815" t="s">
        <v>220</v>
      </c>
      <c r="DW113" s="816"/>
      <c r="DX113" s="816"/>
      <c r="DY113" s="816"/>
      <c r="DZ113" s="817"/>
    </row>
    <row r="114" spans="1:130" s="199" customFormat="1" ht="26.25" customHeight="1" x14ac:dyDescent="0.15">
      <c r="A114" s="909"/>
      <c r="B114" s="910"/>
      <c r="C114" s="738" t="s">
        <v>436</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303199</v>
      </c>
      <c r="AB114" s="768"/>
      <c r="AC114" s="768"/>
      <c r="AD114" s="768"/>
      <c r="AE114" s="769"/>
      <c r="AF114" s="770">
        <v>291574</v>
      </c>
      <c r="AG114" s="768"/>
      <c r="AH114" s="768"/>
      <c r="AI114" s="768"/>
      <c r="AJ114" s="769"/>
      <c r="AK114" s="770">
        <v>321941</v>
      </c>
      <c r="AL114" s="768"/>
      <c r="AM114" s="768"/>
      <c r="AN114" s="768"/>
      <c r="AO114" s="769"/>
      <c r="AP114" s="815">
        <v>1.6</v>
      </c>
      <c r="AQ114" s="816"/>
      <c r="AR114" s="816"/>
      <c r="AS114" s="816"/>
      <c r="AT114" s="817"/>
      <c r="AU114" s="927"/>
      <c r="AV114" s="928"/>
      <c r="AW114" s="928"/>
      <c r="AX114" s="928"/>
      <c r="AY114" s="928"/>
      <c r="AZ114" s="803" t="s">
        <v>437</v>
      </c>
      <c r="BA114" s="738"/>
      <c r="BB114" s="738"/>
      <c r="BC114" s="738"/>
      <c r="BD114" s="738"/>
      <c r="BE114" s="738"/>
      <c r="BF114" s="738"/>
      <c r="BG114" s="738"/>
      <c r="BH114" s="738"/>
      <c r="BI114" s="738"/>
      <c r="BJ114" s="738"/>
      <c r="BK114" s="738"/>
      <c r="BL114" s="738"/>
      <c r="BM114" s="738"/>
      <c r="BN114" s="738"/>
      <c r="BO114" s="738"/>
      <c r="BP114" s="739"/>
      <c r="BQ114" s="804">
        <v>7411340</v>
      </c>
      <c r="BR114" s="805"/>
      <c r="BS114" s="805"/>
      <c r="BT114" s="805"/>
      <c r="BU114" s="805"/>
      <c r="BV114" s="805">
        <v>6742960</v>
      </c>
      <c r="BW114" s="805"/>
      <c r="BX114" s="805"/>
      <c r="BY114" s="805"/>
      <c r="BZ114" s="805"/>
      <c r="CA114" s="805">
        <v>6622240</v>
      </c>
      <c r="CB114" s="805"/>
      <c r="CC114" s="805"/>
      <c r="CD114" s="805"/>
      <c r="CE114" s="805"/>
      <c r="CF114" s="866">
        <v>33.9</v>
      </c>
      <c r="CG114" s="867"/>
      <c r="CH114" s="867"/>
      <c r="CI114" s="867"/>
      <c r="CJ114" s="867"/>
      <c r="CK114" s="922"/>
      <c r="CL114" s="809"/>
      <c r="CM114" s="812" t="s">
        <v>438</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220</v>
      </c>
      <c r="DH114" s="768"/>
      <c r="DI114" s="768"/>
      <c r="DJ114" s="768"/>
      <c r="DK114" s="769"/>
      <c r="DL114" s="770" t="s">
        <v>220</v>
      </c>
      <c r="DM114" s="768"/>
      <c r="DN114" s="768"/>
      <c r="DO114" s="768"/>
      <c r="DP114" s="769"/>
      <c r="DQ114" s="770" t="s">
        <v>220</v>
      </c>
      <c r="DR114" s="768"/>
      <c r="DS114" s="768"/>
      <c r="DT114" s="768"/>
      <c r="DU114" s="769"/>
      <c r="DV114" s="815" t="s">
        <v>220</v>
      </c>
      <c r="DW114" s="816"/>
      <c r="DX114" s="816"/>
      <c r="DY114" s="816"/>
      <c r="DZ114" s="817"/>
    </row>
    <row r="115" spans="1:130" s="199" customFormat="1" ht="26.25" customHeight="1" x14ac:dyDescent="0.15">
      <c r="A115" s="909"/>
      <c r="B115" s="910"/>
      <c r="C115" s="738" t="s">
        <v>439</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15736</v>
      </c>
      <c r="AB115" s="914"/>
      <c r="AC115" s="914"/>
      <c r="AD115" s="914"/>
      <c r="AE115" s="915"/>
      <c r="AF115" s="916">
        <v>8408</v>
      </c>
      <c r="AG115" s="914"/>
      <c r="AH115" s="914"/>
      <c r="AI115" s="914"/>
      <c r="AJ115" s="915"/>
      <c r="AK115" s="916">
        <v>7506</v>
      </c>
      <c r="AL115" s="914"/>
      <c r="AM115" s="914"/>
      <c r="AN115" s="914"/>
      <c r="AO115" s="915"/>
      <c r="AP115" s="917">
        <v>0</v>
      </c>
      <c r="AQ115" s="918"/>
      <c r="AR115" s="918"/>
      <c r="AS115" s="918"/>
      <c r="AT115" s="919"/>
      <c r="AU115" s="927"/>
      <c r="AV115" s="928"/>
      <c r="AW115" s="928"/>
      <c r="AX115" s="928"/>
      <c r="AY115" s="928"/>
      <c r="AZ115" s="803" t="s">
        <v>440</v>
      </c>
      <c r="BA115" s="738"/>
      <c r="BB115" s="738"/>
      <c r="BC115" s="738"/>
      <c r="BD115" s="738"/>
      <c r="BE115" s="738"/>
      <c r="BF115" s="738"/>
      <c r="BG115" s="738"/>
      <c r="BH115" s="738"/>
      <c r="BI115" s="738"/>
      <c r="BJ115" s="738"/>
      <c r="BK115" s="738"/>
      <c r="BL115" s="738"/>
      <c r="BM115" s="738"/>
      <c r="BN115" s="738"/>
      <c r="BO115" s="738"/>
      <c r="BP115" s="739"/>
      <c r="BQ115" s="804">
        <v>228917</v>
      </c>
      <c r="BR115" s="805"/>
      <c r="BS115" s="805"/>
      <c r="BT115" s="805"/>
      <c r="BU115" s="805"/>
      <c r="BV115" s="805">
        <v>234657</v>
      </c>
      <c r="BW115" s="805"/>
      <c r="BX115" s="805"/>
      <c r="BY115" s="805"/>
      <c r="BZ115" s="805"/>
      <c r="CA115" s="805">
        <v>244538</v>
      </c>
      <c r="CB115" s="805"/>
      <c r="CC115" s="805"/>
      <c r="CD115" s="805"/>
      <c r="CE115" s="805"/>
      <c r="CF115" s="866">
        <v>1.3</v>
      </c>
      <c r="CG115" s="867"/>
      <c r="CH115" s="867"/>
      <c r="CI115" s="867"/>
      <c r="CJ115" s="867"/>
      <c r="CK115" s="922"/>
      <c r="CL115" s="809"/>
      <c r="CM115" s="803" t="s">
        <v>441</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220</v>
      </c>
      <c r="DH115" s="768"/>
      <c r="DI115" s="768"/>
      <c r="DJ115" s="768"/>
      <c r="DK115" s="769"/>
      <c r="DL115" s="770" t="s">
        <v>220</v>
      </c>
      <c r="DM115" s="768"/>
      <c r="DN115" s="768"/>
      <c r="DO115" s="768"/>
      <c r="DP115" s="769"/>
      <c r="DQ115" s="770" t="s">
        <v>220</v>
      </c>
      <c r="DR115" s="768"/>
      <c r="DS115" s="768"/>
      <c r="DT115" s="768"/>
      <c r="DU115" s="769"/>
      <c r="DV115" s="815" t="s">
        <v>220</v>
      </c>
      <c r="DW115" s="816"/>
      <c r="DX115" s="816"/>
      <c r="DY115" s="816"/>
      <c r="DZ115" s="817"/>
    </row>
    <row r="116" spans="1:130" s="199" customFormat="1" ht="26.25" customHeight="1" x14ac:dyDescent="0.15">
      <c r="A116" s="911"/>
      <c r="B116" s="912"/>
      <c r="C116" s="871" t="s">
        <v>442</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220</v>
      </c>
      <c r="AB116" s="768"/>
      <c r="AC116" s="768"/>
      <c r="AD116" s="768"/>
      <c r="AE116" s="769"/>
      <c r="AF116" s="770" t="s">
        <v>220</v>
      </c>
      <c r="AG116" s="768"/>
      <c r="AH116" s="768"/>
      <c r="AI116" s="768"/>
      <c r="AJ116" s="769"/>
      <c r="AK116" s="770" t="s">
        <v>220</v>
      </c>
      <c r="AL116" s="768"/>
      <c r="AM116" s="768"/>
      <c r="AN116" s="768"/>
      <c r="AO116" s="769"/>
      <c r="AP116" s="815" t="s">
        <v>220</v>
      </c>
      <c r="AQ116" s="816"/>
      <c r="AR116" s="816"/>
      <c r="AS116" s="816"/>
      <c r="AT116" s="817"/>
      <c r="AU116" s="927"/>
      <c r="AV116" s="928"/>
      <c r="AW116" s="928"/>
      <c r="AX116" s="928"/>
      <c r="AY116" s="928"/>
      <c r="AZ116" s="854" t="s">
        <v>443</v>
      </c>
      <c r="BA116" s="855"/>
      <c r="BB116" s="855"/>
      <c r="BC116" s="855"/>
      <c r="BD116" s="855"/>
      <c r="BE116" s="855"/>
      <c r="BF116" s="855"/>
      <c r="BG116" s="855"/>
      <c r="BH116" s="855"/>
      <c r="BI116" s="855"/>
      <c r="BJ116" s="855"/>
      <c r="BK116" s="855"/>
      <c r="BL116" s="855"/>
      <c r="BM116" s="855"/>
      <c r="BN116" s="855"/>
      <c r="BO116" s="855"/>
      <c r="BP116" s="856"/>
      <c r="BQ116" s="804" t="s">
        <v>220</v>
      </c>
      <c r="BR116" s="805"/>
      <c r="BS116" s="805"/>
      <c r="BT116" s="805"/>
      <c r="BU116" s="805"/>
      <c r="BV116" s="805" t="s">
        <v>220</v>
      </c>
      <c r="BW116" s="805"/>
      <c r="BX116" s="805"/>
      <c r="BY116" s="805"/>
      <c r="BZ116" s="805"/>
      <c r="CA116" s="805" t="s">
        <v>220</v>
      </c>
      <c r="CB116" s="805"/>
      <c r="CC116" s="805"/>
      <c r="CD116" s="805"/>
      <c r="CE116" s="805"/>
      <c r="CF116" s="866" t="s">
        <v>220</v>
      </c>
      <c r="CG116" s="867"/>
      <c r="CH116" s="867"/>
      <c r="CI116" s="867"/>
      <c r="CJ116" s="867"/>
      <c r="CK116" s="922"/>
      <c r="CL116" s="809"/>
      <c r="CM116" s="812" t="s">
        <v>444</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220</v>
      </c>
      <c r="DH116" s="768"/>
      <c r="DI116" s="768"/>
      <c r="DJ116" s="768"/>
      <c r="DK116" s="769"/>
      <c r="DL116" s="770" t="s">
        <v>220</v>
      </c>
      <c r="DM116" s="768"/>
      <c r="DN116" s="768"/>
      <c r="DO116" s="768"/>
      <c r="DP116" s="769"/>
      <c r="DQ116" s="770" t="s">
        <v>220</v>
      </c>
      <c r="DR116" s="768"/>
      <c r="DS116" s="768"/>
      <c r="DT116" s="768"/>
      <c r="DU116" s="769"/>
      <c r="DV116" s="815" t="s">
        <v>220</v>
      </c>
      <c r="DW116" s="816"/>
      <c r="DX116" s="816"/>
      <c r="DY116" s="816"/>
      <c r="DZ116" s="817"/>
    </row>
    <row r="117" spans="1:130" s="199" customFormat="1" ht="26.25" customHeight="1" x14ac:dyDescent="0.15">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445</v>
      </c>
      <c r="Z117" s="894"/>
      <c r="AA117" s="899">
        <v>6618575</v>
      </c>
      <c r="AB117" s="900"/>
      <c r="AC117" s="900"/>
      <c r="AD117" s="900"/>
      <c r="AE117" s="901"/>
      <c r="AF117" s="902">
        <v>6443310</v>
      </c>
      <c r="AG117" s="900"/>
      <c r="AH117" s="900"/>
      <c r="AI117" s="900"/>
      <c r="AJ117" s="901"/>
      <c r="AK117" s="902">
        <v>6386607</v>
      </c>
      <c r="AL117" s="900"/>
      <c r="AM117" s="900"/>
      <c r="AN117" s="900"/>
      <c r="AO117" s="901"/>
      <c r="AP117" s="903"/>
      <c r="AQ117" s="904"/>
      <c r="AR117" s="904"/>
      <c r="AS117" s="904"/>
      <c r="AT117" s="905"/>
      <c r="AU117" s="927"/>
      <c r="AV117" s="928"/>
      <c r="AW117" s="928"/>
      <c r="AX117" s="928"/>
      <c r="AY117" s="928"/>
      <c r="AZ117" s="854" t="s">
        <v>446</v>
      </c>
      <c r="BA117" s="855"/>
      <c r="BB117" s="855"/>
      <c r="BC117" s="855"/>
      <c r="BD117" s="855"/>
      <c r="BE117" s="855"/>
      <c r="BF117" s="855"/>
      <c r="BG117" s="855"/>
      <c r="BH117" s="855"/>
      <c r="BI117" s="855"/>
      <c r="BJ117" s="855"/>
      <c r="BK117" s="855"/>
      <c r="BL117" s="855"/>
      <c r="BM117" s="855"/>
      <c r="BN117" s="855"/>
      <c r="BO117" s="855"/>
      <c r="BP117" s="856"/>
      <c r="BQ117" s="804" t="s">
        <v>447</v>
      </c>
      <c r="BR117" s="805"/>
      <c r="BS117" s="805"/>
      <c r="BT117" s="805"/>
      <c r="BU117" s="805"/>
      <c r="BV117" s="805" t="s">
        <v>447</v>
      </c>
      <c r="BW117" s="805"/>
      <c r="BX117" s="805"/>
      <c r="BY117" s="805"/>
      <c r="BZ117" s="805"/>
      <c r="CA117" s="805" t="s">
        <v>447</v>
      </c>
      <c r="CB117" s="805"/>
      <c r="CC117" s="805"/>
      <c r="CD117" s="805"/>
      <c r="CE117" s="805"/>
      <c r="CF117" s="866" t="s">
        <v>447</v>
      </c>
      <c r="CG117" s="867"/>
      <c r="CH117" s="867"/>
      <c r="CI117" s="867"/>
      <c r="CJ117" s="867"/>
      <c r="CK117" s="922"/>
      <c r="CL117" s="809"/>
      <c r="CM117" s="812" t="s">
        <v>448</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447</v>
      </c>
      <c r="DH117" s="768"/>
      <c r="DI117" s="768"/>
      <c r="DJ117" s="768"/>
      <c r="DK117" s="769"/>
      <c r="DL117" s="770" t="s">
        <v>447</v>
      </c>
      <c r="DM117" s="768"/>
      <c r="DN117" s="768"/>
      <c r="DO117" s="768"/>
      <c r="DP117" s="769"/>
      <c r="DQ117" s="770" t="s">
        <v>447</v>
      </c>
      <c r="DR117" s="768"/>
      <c r="DS117" s="768"/>
      <c r="DT117" s="768"/>
      <c r="DU117" s="769"/>
      <c r="DV117" s="815" t="s">
        <v>447</v>
      </c>
      <c r="DW117" s="816"/>
      <c r="DX117" s="816"/>
      <c r="DY117" s="816"/>
      <c r="DZ117" s="817"/>
    </row>
    <row r="118" spans="1:130" s="199" customFormat="1" ht="26.25" customHeight="1" x14ac:dyDescent="0.15">
      <c r="A118" s="892" t="s">
        <v>421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419</v>
      </c>
      <c r="AB118" s="893"/>
      <c r="AC118" s="893"/>
      <c r="AD118" s="893"/>
      <c r="AE118" s="894"/>
      <c r="AF118" s="895" t="s">
        <v>287</v>
      </c>
      <c r="AG118" s="893"/>
      <c r="AH118" s="893"/>
      <c r="AI118" s="893"/>
      <c r="AJ118" s="894"/>
      <c r="AK118" s="895" t="s">
        <v>286</v>
      </c>
      <c r="AL118" s="893"/>
      <c r="AM118" s="893"/>
      <c r="AN118" s="893"/>
      <c r="AO118" s="894"/>
      <c r="AP118" s="896" t="s">
        <v>420</v>
      </c>
      <c r="AQ118" s="897"/>
      <c r="AR118" s="897"/>
      <c r="AS118" s="897"/>
      <c r="AT118" s="898"/>
      <c r="AU118" s="927"/>
      <c r="AV118" s="928"/>
      <c r="AW118" s="928"/>
      <c r="AX118" s="928"/>
      <c r="AY118" s="928"/>
      <c r="AZ118" s="870" t="s">
        <v>449</v>
      </c>
      <c r="BA118" s="871"/>
      <c r="BB118" s="871"/>
      <c r="BC118" s="871"/>
      <c r="BD118" s="871"/>
      <c r="BE118" s="871"/>
      <c r="BF118" s="871"/>
      <c r="BG118" s="871"/>
      <c r="BH118" s="871"/>
      <c r="BI118" s="871"/>
      <c r="BJ118" s="871"/>
      <c r="BK118" s="871"/>
      <c r="BL118" s="871"/>
      <c r="BM118" s="871"/>
      <c r="BN118" s="871"/>
      <c r="BO118" s="871"/>
      <c r="BP118" s="872"/>
      <c r="BQ118" s="873" t="s">
        <v>373</v>
      </c>
      <c r="BR118" s="836"/>
      <c r="BS118" s="836"/>
      <c r="BT118" s="836"/>
      <c r="BU118" s="836"/>
      <c r="BV118" s="836" t="s">
        <v>373</v>
      </c>
      <c r="BW118" s="836"/>
      <c r="BX118" s="836"/>
      <c r="BY118" s="836"/>
      <c r="BZ118" s="836"/>
      <c r="CA118" s="836" t="s">
        <v>373</v>
      </c>
      <c r="CB118" s="836"/>
      <c r="CC118" s="836"/>
      <c r="CD118" s="836"/>
      <c r="CE118" s="836"/>
      <c r="CF118" s="866" t="s">
        <v>373</v>
      </c>
      <c r="CG118" s="867"/>
      <c r="CH118" s="867"/>
      <c r="CI118" s="867"/>
      <c r="CJ118" s="867"/>
      <c r="CK118" s="922"/>
      <c r="CL118" s="809"/>
      <c r="CM118" s="812" t="s">
        <v>450</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373</v>
      </c>
      <c r="DH118" s="768"/>
      <c r="DI118" s="768"/>
      <c r="DJ118" s="768"/>
      <c r="DK118" s="769"/>
      <c r="DL118" s="770" t="s">
        <v>373</v>
      </c>
      <c r="DM118" s="768"/>
      <c r="DN118" s="768"/>
      <c r="DO118" s="768"/>
      <c r="DP118" s="769"/>
      <c r="DQ118" s="770" t="s">
        <v>373</v>
      </c>
      <c r="DR118" s="768"/>
      <c r="DS118" s="768"/>
      <c r="DT118" s="768"/>
      <c r="DU118" s="769"/>
      <c r="DV118" s="815" t="s">
        <v>373</v>
      </c>
      <c r="DW118" s="816"/>
      <c r="DX118" s="816"/>
      <c r="DY118" s="816"/>
      <c r="DZ118" s="817"/>
    </row>
    <row r="119" spans="1:130" s="199" customFormat="1" ht="26.25" customHeight="1" x14ac:dyDescent="0.15">
      <c r="A119" s="806" t="s">
        <v>424</v>
      </c>
      <c r="B119" s="807"/>
      <c r="C119" s="882" t="s">
        <v>425</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373</v>
      </c>
      <c r="AB119" s="886"/>
      <c r="AC119" s="886"/>
      <c r="AD119" s="886"/>
      <c r="AE119" s="887"/>
      <c r="AF119" s="888" t="s">
        <v>373</v>
      </c>
      <c r="AG119" s="886"/>
      <c r="AH119" s="886"/>
      <c r="AI119" s="886"/>
      <c r="AJ119" s="887"/>
      <c r="AK119" s="888" t="s">
        <v>373</v>
      </c>
      <c r="AL119" s="886"/>
      <c r="AM119" s="886"/>
      <c r="AN119" s="886"/>
      <c r="AO119" s="887"/>
      <c r="AP119" s="889" t="s">
        <v>373</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451</v>
      </c>
      <c r="BP119" s="869"/>
      <c r="BQ119" s="873">
        <v>68673831</v>
      </c>
      <c r="BR119" s="836"/>
      <c r="BS119" s="836"/>
      <c r="BT119" s="836"/>
      <c r="BU119" s="836"/>
      <c r="BV119" s="836">
        <v>68693764</v>
      </c>
      <c r="BW119" s="836"/>
      <c r="BX119" s="836"/>
      <c r="BY119" s="836"/>
      <c r="BZ119" s="836"/>
      <c r="CA119" s="836">
        <v>67006975</v>
      </c>
      <c r="CB119" s="836"/>
      <c r="CC119" s="836"/>
      <c r="CD119" s="836"/>
      <c r="CE119" s="836"/>
      <c r="CF119" s="734"/>
      <c r="CG119" s="735"/>
      <c r="CH119" s="735"/>
      <c r="CI119" s="735"/>
      <c r="CJ119" s="825"/>
      <c r="CK119" s="923"/>
      <c r="CL119" s="811"/>
      <c r="CM119" s="829" t="s">
        <v>452</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373</v>
      </c>
      <c r="DH119" s="751"/>
      <c r="DI119" s="751"/>
      <c r="DJ119" s="751"/>
      <c r="DK119" s="752"/>
      <c r="DL119" s="753" t="s">
        <v>373</v>
      </c>
      <c r="DM119" s="751"/>
      <c r="DN119" s="751"/>
      <c r="DO119" s="751"/>
      <c r="DP119" s="752"/>
      <c r="DQ119" s="753" t="s">
        <v>373</v>
      </c>
      <c r="DR119" s="751"/>
      <c r="DS119" s="751"/>
      <c r="DT119" s="751"/>
      <c r="DU119" s="752"/>
      <c r="DV119" s="839" t="s">
        <v>373</v>
      </c>
      <c r="DW119" s="840"/>
      <c r="DX119" s="840"/>
      <c r="DY119" s="840"/>
      <c r="DZ119" s="841"/>
    </row>
    <row r="120" spans="1:130" s="199" customFormat="1" ht="26.25" customHeight="1" x14ac:dyDescent="0.15">
      <c r="A120" s="808"/>
      <c r="B120" s="809"/>
      <c r="C120" s="812" t="s">
        <v>428</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373</v>
      </c>
      <c r="AB120" s="768"/>
      <c r="AC120" s="768"/>
      <c r="AD120" s="768"/>
      <c r="AE120" s="769"/>
      <c r="AF120" s="770" t="s">
        <v>373</v>
      </c>
      <c r="AG120" s="768"/>
      <c r="AH120" s="768"/>
      <c r="AI120" s="768"/>
      <c r="AJ120" s="769"/>
      <c r="AK120" s="770" t="s">
        <v>373</v>
      </c>
      <c r="AL120" s="768"/>
      <c r="AM120" s="768"/>
      <c r="AN120" s="768"/>
      <c r="AO120" s="769"/>
      <c r="AP120" s="815" t="s">
        <v>373</v>
      </c>
      <c r="AQ120" s="816"/>
      <c r="AR120" s="816"/>
      <c r="AS120" s="816"/>
      <c r="AT120" s="817"/>
      <c r="AU120" s="874" t="s">
        <v>453</v>
      </c>
      <c r="AV120" s="875"/>
      <c r="AW120" s="875"/>
      <c r="AX120" s="875"/>
      <c r="AY120" s="876"/>
      <c r="AZ120" s="851" t="s">
        <v>454</v>
      </c>
      <c r="BA120" s="796"/>
      <c r="BB120" s="796"/>
      <c r="BC120" s="796"/>
      <c r="BD120" s="796"/>
      <c r="BE120" s="796"/>
      <c r="BF120" s="796"/>
      <c r="BG120" s="796"/>
      <c r="BH120" s="796"/>
      <c r="BI120" s="796"/>
      <c r="BJ120" s="796"/>
      <c r="BK120" s="796"/>
      <c r="BL120" s="796"/>
      <c r="BM120" s="796"/>
      <c r="BN120" s="796"/>
      <c r="BO120" s="796"/>
      <c r="BP120" s="797"/>
      <c r="BQ120" s="852">
        <v>18696237</v>
      </c>
      <c r="BR120" s="833"/>
      <c r="BS120" s="833"/>
      <c r="BT120" s="833"/>
      <c r="BU120" s="833"/>
      <c r="BV120" s="833">
        <v>19234141</v>
      </c>
      <c r="BW120" s="833"/>
      <c r="BX120" s="833"/>
      <c r="BY120" s="833"/>
      <c r="BZ120" s="833"/>
      <c r="CA120" s="833">
        <v>20197266</v>
      </c>
      <c r="CB120" s="833"/>
      <c r="CC120" s="833"/>
      <c r="CD120" s="833"/>
      <c r="CE120" s="833"/>
      <c r="CF120" s="857">
        <v>103.3</v>
      </c>
      <c r="CG120" s="858"/>
      <c r="CH120" s="858"/>
      <c r="CI120" s="858"/>
      <c r="CJ120" s="858"/>
      <c r="CK120" s="859" t="s">
        <v>455</v>
      </c>
      <c r="CL120" s="843"/>
      <c r="CM120" s="843"/>
      <c r="CN120" s="843"/>
      <c r="CO120" s="844"/>
      <c r="CP120" s="863" t="s">
        <v>456</v>
      </c>
      <c r="CQ120" s="864"/>
      <c r="CR120" s="864"/>
      <c r="CS120" s="864"/>
      <c r="CT120" s="864"/>
      <c r="CU120" s="864"/>
      <c r="CV120" s="864"/>
      <c r="CW120" s="864"/>
      <c r="CX120" s="864"/>
      <c r="CY120" s="864"/>
      <c r="CZ120" s="864"/>
      <c r="DA120" s="864"/>
      <c r="DB120" s="864"/>
      <c r="DC120" s="864"/>
      <c r="DD120" s="864"/>
      <c r="DE120" s="864"/>
      <c r="DF120" s="865"/>
      <c r="DG120" s="852">
        <v>2989936</v>
      </c>
      <c r="DH120" s="833"/>
      <c r="DI120" s="833"/>
      <c r="DJ120" s="833"/>
      <c r="DK120" s="833"/>
      <c r="DL120" s="833">
        <v>3190763</v>
      </c>
      <c r="DM120" s="833"/>
      <c r="DN120" s="833"/>
      <c r="DO120" s="833"/>
      <c r="DP120" s="833"/>
      <c r="DQ120" s="833">
        <v>3257668</v>
      </c>
      <c r="DR120" s="833"/>
      <c r="DS120" s="833"/>
      <c r="DT120" s="833"/>
      <c r="DU120" s="833"/>
      <c r="DV120" s="834">
        <v>16.7</v>
      </c>
      <c r="DW120" s="834"/>
      <c r="DX120" s="834"/>
      <c r="DY120" s="834"/>
      <c r="DZ120" s="835"/>
    </row>
    <row r="121" spans="1:130" s="199" customFormat="1" ht="26.25" customHeight="1" x14ac:dyDescent="0.15">
      <c r="A121" s="808"/>
      <c r="B121" s="809"/>
      <c r="C121" s="854" t="s">
        <v>457</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373</v>
      </c>
      <c r="AB121" s="768"/>
      <c r="AC121" s="768"/>
      <c r="AD121" s="768"/>
      <c r="AE121" s="769"/>
      <c r="AF121" s="770" t="s">
        <v>373</v>
      </c>
      <c r="AG121" s="768"/>
      <c r="AH121" s="768"/>
      <c r="AI121" s="768"/>
      <c r="AJ121" s="769"/>
      <c r="AK121" s="770" t="s">
        <v>373</v>
      </c>
      <c r="AL121" s="768"/>
      <c r="AM121" s="768"/>
      <c r="AN121" s="768"/>
      <c r="AO121" s="769"/>
      <c r="AP121" s="815" t="s">
        <v>373</v>
      </c>
      <c r="AQ121" s="816"/>
      <c r="AR121" s="816"/>
      <c r="AS121" s="816"/>
      <c r="AT121" s="817"/>
      <c r="AU121" s="877"/>
      <c r="AV121" s="878"/>
      <c r="AW121" s="878"/>
      <c r="AX121" s="878"/>
      <c r="AY121" s="879"/>
      <c r="AZ121" s="803" t="s">
        <v>458</v>
      </c>
      <c r="BA121" s="738"/>
      <c r="BB121" s="738"/>
      <c r="BC121" s="738"/>
      <c r="BD121" s="738"/>
      <c r="BE121" s="738"/>
      <c r="BF121" s="738"/>
      <c r="BG121" s="738"/>
      <c r="BH121" s="738"/>
      <c r="BI121" s="738"/>
      <c r="BJ121" s="738"/>
      <c r="BK121" s="738"/>
      <c r="BL121" s="738"/>
      <c r="BM121" s="738"/>
      <c r="BN121" s="738"/>
      <c r="BO121" s="738"/>
      <c r="BP121" s="739"/>
      <c r="BQ121" s="804">
        <v>1732001</v>
      </c>
      <c r="BR121" s="805"/>
      <c r="BS121" s="805"/>
      <c r="BT121" s="805"/>
      <c r="BU121" s="805"/>
      <c r="BV121" s="805">
        <v>1795378</v>
      </c>
      <c r="BW121" s="805"/>
      <c r="BX121" s="805"/>
      <c r="BY121" s="805"/>
      <c r="BZ121" s="805"/>
      <c r="CA121" s="805">
        <v>1723816</v>
      </c>
      <c r="CB121" s="805"/>
      <c r="CC121" s="805"/>
      <c r="CD121" s="805"/>
      <c r="CE121" s="805"/>
      <c r="CF121" s="866">
        <v>8.8000000000000007</v>
      </c>
      <c r="CG121" s="867"/>
      <c r="CH121" s="867"/>
      <c r="CI121" s="867"/>
      <c r="CJ121" s="867"/>
      <c r="CK121" s="860"/>
      <c r="CL121" s="846"/>
      <c r="CM121" s="846"/>
      <c r="CN121" s="846"/>
      <c r="CO121" s="847"/>
      <c r="CP121" s="826" t="s">
        <v>459</v>
      </c>
      <c r="CQ121" s="827"/>
      <c r="CR121" s="827"/>
      <c r="CS121" s="827"/>
      <c r="CT121" s="827"/>
      <c r="CU121" s="827"/>
      <c r="CV121" s="827"/>
      <c r="CW121" s="827"/>
      <c r="CX121" s="827"/>
      <c r="CY121" s="827"/>
      <c r="CZ121" s="827"/>
      <c r="DA121" s="827"/>
      <c r="DB121" s="827"/>
      <c r="DC121" s="827"/>
      <c r="DD121" s="827"/>
      <c r="DE121" s="827"/>
      <c r="DF121" s="828"/>
      <c r="DG121" s="804">
        <v>1927451</v>
      </c>
      <c r="DH121" s="805"/>
      <c r="DI121" s="805"/>
      <c r="DJ121" s="805"/>
      <c r="DK121" s="805"/>
      <c r="DL121" s="805">
        <v>1799761</v>
      </c>
      <c r="DM121" s="805"/>
      <c r="DN121" s="805"/>
      <c r="DO121" s="805"/>
      <c r="DP121" s="805"/>
      <c r="DQ121" s="805">
        <v>1664413</v>
      </c>
      <c r="DR121" s="805"/>
      <c r="DS121" s="805"/>
      <c r="DT121" s="805"/>
      <c r="DU121" s="805"/>
      <c r="DV121" s="782">
        <v>8.5</v>
      </c>
      <c r="DW121" s="782"/>
      <c r="DX121" s="782"/>
      <c r="DY121" s="782"/>
      <c r="DZ121" s="783"/>
    </row>
    <row r="122" spans="1:130" s="199" customFormat="1" ht="26.25" customHeight="1" x14ac:dyDescent="0.15">
      <c r="A122" s="808"/>
      <c r="B122" s="809"/>
      <c r="C122" s="812" t="s">
        <v>438</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373</v>
      </c>
      <c r="AB122" s="768"/>
      <c r="AC122" s="768"/>
      <c r="AD122" s="768"/>
      <c r="AE122" s="769"/>
      <c r="AF122" s="770" t="s">
        <v>373</v>
      </c>
      <c r="AG122" s="768"/>
      <c r="AH122" s="768"/>
      <c r="AI122" s="768"/>
      <c r="AJ122" s="769"/>
      <c r="AK122" s="770" t="s">
        <v>373</v>
      </c>
      <c r="AL122" s="768"/>
      <c r="AM122" s="768"/>
      <c r="AN122" s="768"/>
      <c r="AO122" s="769"/>
      <c r="AP122" s="815" t="s">
        <v>373</v>
      </c>
      <c r="AQ122" s="816"/>
      <c r="AR122" s="816"/>
      <c r="AS122" s="816"/>
      <c r="AT122" s="817"/>
      <c r="AU122" s="877"/>
      <c r="AV122" s="878"/>
      <c r="AW122" s="878"/>
      <c r="AX122" s="878"/>
      <c r="AY122" s="879"/>
      <c r="AZ122" s="870" t="s">
        <v>460</v>
      </c>
      <c r="BA122" s="871"/>
      <c r="BB122" s="871"/>
      <c r="BC122" s="871"/>
      <c r="BD122" s="871"/>
      <c r="BE122" s="871"/>
      <c r="BF122" s="871"/>
      <c r="BG122" s="871"/>
      <c r="BH122" s="871"/>
      <c r="BI122" s="871"/>
      <c r="BJ122" s="871"/>
      <c r="BK122" s="871"/>
      <c r="BL122" s="871"/>
      <c r="BM122" s="871"/>
      <c r="BN122" s="871"/>
      <c r="BO122" s="871"/>
      <c r="BP122" s="872"/>
      <c r="BQ122" s="873">
        <v>43112937</v>
      </c>
      <c r="BR122" s="836"/>
      <c r="BS122" s="836"/>
      <c r="BT122" s="836"/>
      <c r="BU122" s="836"/>
      <c r="BV122" s="836">
        <v>43646661</v>
      </c>
      <c r="BW122" s="836"/>
      <c r="BX122" s="836"/>
      <c r="BY122" s="836"/>
      <c r="BZ122" s="836"/>
      <c r="CA122" s="836">
        <v>43133450</v>
      </c>
      <c r="CB122" s="836"/>
      <c r="CC122" s="836"/>
      <c r="CD122" s="836"/>
      <c r="CE122" s="836"/>
      <c r="CF122" s="837">
        <v>220.7</v>
      </c>
      <c r="CG122" s="838"/>
      <c r="CH122" s="838"/>
      <c r="CI122" s="838"/>
      <c r="CJ122" s="838"/>
      <c r="CK122" s="860"/>
      <c r="CL122" s="846"/>
      <c r="CM122" s="846"/>
      <c r="CN122" s="846"/>
      <c r="CO122" s="847"/>
      <c r="CP122" s="826" t="s">
        <v>395</v>
      </c>
      <c r="CQ122" s="827"/>
      <c r="CR122" s="827"/>
      <c r="CS122" s="827"/>
      <c r="CT122" s="827"/>
      <c r="CU122" s="827"/>
      <c r="CV122" s="827"/>
      <c r="CW122" s="827"/>
      <c r="CX122" s="827"/>
      <c r="CY122" s="827"/>
      <c r="CZ122" s="827"/>
      <c r="DA122" s="827"/>
      <c r="DB122" s="827"/>
      <c r="DC122" s="827"/>
      <c r="DD122" s="827"/>
      <c r="DE122" s="827"/>
      <c r="DF122" s="828"/>
      <c r="DG122" s="804">
        <v>540181</v>
      </c>
      <c r="DH122" s="805"/>
      <c r="DI122" s="805"/>
      <c r="DJ122" s="805"/>
      <c r="DK122" s="805"/>
      <c r="DL122" s="805">
        <v>531059</v>
      </c>
      <c r="DM122" s="805"/>
      <c r="DN122" s="805"/>
      <c r="DO122" s="805"/>
      <c r="DP122" s="805"/>
      <c r="DQ122" s="805">
        <v>523173</v>
      </c>
      <c r="DR122" s="805"/>
      <c r="DS122" s="805"/>
      <c r="DT122" s="805"/>
      <c r="DU122" s="805"/>
      <c r="DV122" s="782">
        <v>2.7</v>
      </c>
      <c r="DW122" s="782"/>
      <c r="DX122" s="782"/>
      <c r="DY122" s="782"/>
      <c r="DZ122" s="783"/>
    </row>
    <row r="123" spans="1:130" s="199" customFormat="1" ht="26.25" customHeight="1" x14ac:dyDescent="0.15">
      <c r="A123" s="808"/>
      <c r="B123" s="809"/>
      <c r="C123" s="812" t="s">
        <v>444</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220</v>
      </c>
      <c r="AB123" s="768"/>
      <c r="AC123" s="768"/>
      <c r="AD123" s="768"/>
      <c r="AE123" s="769"/>
      <c r="AF123" s="770" t="s">
        <v>220</v>
      </c>
      <c r="AG123" s="768"/>
      <c r="AH123" s="768"/>
      <c r="AI123" s="768"/>
      <c r="AJ123" s="769"/>
      <c r="AK123" s="770" t="s">
        <v>220</v>
      </c>
      <c r="AL123" s="768"/>
      <c r="AM123" s="768"/>
      <c r="AN123" s="768"/>
      <c r="AO123" s="769"/>
      <c r="AP123" s="815" t="s">
        <v>220</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461</v>
      </c>
      <c r="BP123" s="869"/>
      <c r="BQ123" s="823">
        <v>63541175</v>
      </c>
      <c r="BR123" s="824"/>
      <c r="BS123" s="824"/>
      <c r="BT123" s="824"/>
      <c r="BU123" s="824"/>
      <c r="BV123" s="824">
        <v>64676180</v>
      </c>
      <c r="BW123" s="824"/>
      <c r="BX123" s="824"/>
      <c r="BY123" s="824"/>
      <c r="BZ123" s="824"/>
      <c r="CA123" s="824">
        <v>65054532</v>
      </c>
      <c r="CB123" s="824"/>
      <c r="CC123" s="824"/>
      <c r="CD123" s="824"/>
      <c r="CE123" s="824"/>
      <c r="CF123" s="734"/>
      <c r="CG123" s="735"/>
      <c r="CH123" s="735"/>
      <c r="CI123" s="735"/>
      <c r="CJ123" s="825"/>
      <c r="CK123" s="860"/>
      <c r="CL123" s="846"/>
      <c r="CM123" s="846"/>
      <c r="CN123" s="846"/>
      <c r="CO123" s="847"/>
      <c r="CP123" s="826" t="s">
        <v>396</v>
      </c>
      <c r="CQ123" s="827"/>
      <c r="CR123" s="827"/>
      <c r="CS123" s="827"/>
      <c r="CT123" s="827"/>
      <c r="CU123" s="827"/>
      <c r="CV123" s="827"/>
      <c r="CW123" s="827"/>
      <c r="CX123" s="827"/>
      <c r="CY123" s="827"/>
      <c r="CZ123" s="827"/>
      <c r="DA123" s="827"/>
      <c r="DB123" s="827"/>
      <c r="DC123" s="827"/>
      <c r="DD123" s="827"/>
      <c r="DE123" s="827"/>
      <c r="DF123" s="828"/>
      <c r="DG123" s="767">
        <v>178304</v>
      </c>
      <c r="DH123" s="768"/>
      <c r="DI123" s="768"/>
      <c r="DJ123" s="768"/>
      <c r="DK123" s="769"/>
      <c r="DL123" s="770">
        <v>163851</v>
      </c>
      <c r="DM123" s="768"/>
      <c r="DN123" s="768"/>
      <c r="DO123" s="768"/>
      <c r="DP123" s="769"/>
      <c r="DQ123" s="770">
        <v>147224</v>
      </c>
      <c r="DR123" s="768"/>
      <c r="DS123" s="768"/>
      <c r="DT123" s="768"/>
      <c r="DU123" s="769"/>
      <c r="DV123" s="815">
        <v>0.8</v>
      </c>
      <c r="DW123" s="816"/>
      <c r="DX123" s="816"/>
      <c r="DY123" s="816"/>
      <c r="DZ123" s="817"/>
    </row>
    <row r="124" spans="1:130" s="199" customFormat="1" ht="26.25" customHeight="1" thickBot="1" x14ac:dyDescent="0.2">
      <c r="A124" s="808"/>
      <c r="B124" s="809"/>
      <c r="C124" s="812" t="s">
        <v>448</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220</v>
      </c>
      <c r="AB124" s="768"/>
      <c r="AC124" s="768"/>
      <c r="AD124" s="768"/>
      <c r="AE124" s="769"/>
      <c r="AF124" s="770" t="s">
        <v>220</v>
      </c>
      <c r="AG124" s="768"/>
      <c r="AH124" s="768"/>
      <c r="AI124" s="768"/>
      <c r="AJ124" s="769"/>
      <c r="AK124" s="770" t="s">
        <v>220</v>
      </c>
      <c r="AL124" s="768"/>
      <c r="AM124" s="768"/>
      <c r="AN124" s="768"/>
      <c r="AO124" s="769"/>
      <c r="AP124" s="815" t="s">
        <v>220</v>
      </c>
      <c r="AQ124" s="816"/>
      <c r="AR124" s="816"/>
      <c r="AS124" s="816"/>
      <c r="AT124" s="817"/>
      <c r="AU124" s="818" t="s">
        <v>462</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25.8</v>
      </c>
      <c r="BR124" s="822"/>
      <c r="BS124" s="822"/>
      <c r="BT124" s="822"/>
      <c r="BU124" s="822"/>
      <c r="BV124" s="822">
        <v>20.100000000000001</v>
      </c>
      <c r="BW124" s="822"/>
      <c r="BX124" s="822"/>
      <c r="BY124" s="822"/>
      <c r="BZ124" s="822"/>
      <c r="CA124" s="822">
        <v>9.9</v>
      </c>
      <c r="CB124" s="822"/>
      <c r="CC124" s="822"/>
      <c r="CD124" s="822"/>
      <c r="CE124" s="822"/>
      <c r="CF124" s="712"/>
      <c r="CG124" s="713"/>
      <c r="CH124" s="713"/>
      <c r="CI124" s="713"/>
      <c r="CJ124" s="853"/>
      <c r="CK124" s="861"/>
      <c r="CL124" s="861"/>
      <c r="CM124" s="861"/>
      <c r="CN124" s="861"/>
      <c r="CO124" s="862"/>
      <c r="CP124" s="826" t="s">
        <v>463</v>
      </c>
      <c r="CQ124" s="827"/>
      <c r="CR124" s="827"/>
      <c r="CS124" s="827"/>
      <c r="CT124" s="827"/>
      <c r="CU124" s="827"/>
      <c r="CV124" s="827"/>
      <c r="CW124" s="827"/>
      <c r="CX124" s="827"/>
      <c r="CY124" s="827"/>
      <c r="CZ124" s="827"/>
      <c r="DA124" s="827"/>
      <c r="DB124" s="827"/>
      <c r="DC124" s="827"/>
      <c r="DD124" s="827"/>
      <c r="DE124" s="827"/>
      <c r="DF124" s="828"/>
      <c r="DG124" s="750">
        <v>61058</v>
      </c>
      <c r="DH124" s="751"/>
      <c r="DI124" s="751"/>
      <c r="DJ124" s="751"/>
      <c r="DK124" s="752"/>
      <c r="DL124" s="753">
        <v>41497</v>
      </c>
      <c r="DM124" s="751"/>
      <c r="DN124" s="751"/>
      <c r="DO124" s="751"/>
      <c r="DP124" s="752"/>
      <c r="DQ124" s="753">
        <v>52525</v>
      </c>
      <c r="DR124" s="751"/>
      <c r="DS124" s="751"/>
      <c r="DT124" s="751"/>
      <c r="DU124" s="752"/>
      <c r="DV124" s="839">
        <v>0.3</v>
      </c>
      <c r="DW124" s="840"/>
      <c r="DX124" s="840"/>
      <c r="DY124" s="840"/>
      <c r="DZ124" s="841"/>
    </row>
    <row r="125" spans="1:130" s="199" customFormat="1" ht="26.25" customHeight="1" x14ac:dyDescent="0.15">
      <c r="A125" s="808"/>
      <c r="B125" s="809"/>
      <c r="C125" s="812" t="s">
        <v>450</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220</v>
      </c>
      <c r="AB125" s="768"/>
      <c r="AC125" s="768"/>
      <c r="AD125" s="768"/>
      <c r="AE125" s="769"/>
      <c r="AF125" s="770" t="s">
        <v>220</v>
      </c>
      <c r="AG125" s="768"/>
      <c r="AH125" s="768"/>
      <c r="AI125" s="768"/>
      <c r="AJ125" s="769"/>
      <c r="AK125" s="770" t="s">
        <v>220</v>
      </c>
      <c r="AL125" s="768"/>
      <c r="AM125" s="768"/>
      <c r="AN125" s="768"/>
      <c r="AO125" s="769"/>
      <c r="AP125" s="815" t="s">
        <v>220</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464</v>
      </c>
      <c r="CL125" s="843"/>
      <c r="CM125" s="843"/>
      <c r="CN125" s="843"/>
      <c r="CO125" s="844"/>
      <c r="CP125" s="851" t="s">
        <v>465</v>
      </c>
      <c r="CQ125" s="796"/>
      <c r="CR125" s="796"/>
      <c r="CS125" s="796"/>
      <c r="CT125" s="796"/>
      <c r="CU125" s="796"/>
      <c r="CV125" s="796"/>
      <c r="CW125" s="796"/>
      <c r="CX125" s="796"/>
      <c r="CY125" s="796"/>
      <c r="CZ125" s="796"/>
      <c r="DA125" s="796"/>
      <c r="DB125" s="796"/>
      <c r="DC125" s="796"/>
      <c r="DD125" s="796"/>
      <c r="DE125" s="796"/>
      <c r="DF125" s="797"/>
      <c r="DG125" s="852" t="s">
        <v>220</v>
      </c>
      <c r="DH125" s="833"/>
      <c r="DI125" s="833"/>
      <c r="DJ125" s="833"/>
      <c r="DK125" s="833"/>
      <c r="DL125" s="833" t="s">
        <v>220</v>
      </c>
      <c r="DM125" s="833"/>
      <c r="DN125" s="833"/>
      <c r="DO125" s="833"/>
      <c r="DP125" s="833"/>
      <c r="DQ125" s="833" t="s">
        <v>220</v>
      </c>
      <c r="DR125" s="833"/>
      <c r="DS125" s="833"/>
      <c r="DT125" s="833"/>
      <c r="DU125" s="833"/>
      <c r="DV125" s="834" t="s">
        <v>220</v>
      </c>
      <c r="DW125" s="834"/>
      <c r="DX125" s="834"/>
      <c r="DY125" s="834"/>
      <c r="DZ125" s="835"/>
    </row>
    <row r="126" spans="1:130" s="199" customFormat="1" ht="26.25" customHeight="1" thickBot="1" x14ac:dyDescent="0.2">
      <c r="A126" s="808"/>
      <c r="B126" s="809"/>
      <c r="C126" s="812" t="s">
        <v>452</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4971</v>
      </c>
      <c r="AB126" s="768"/>
      <c r="AC126" s="768"/>
      <c r="AD126" s="768"/>
      <c r="AE126" s="769"/>
      <c r="AF126" s="770" t="s">
        <v>220</v>
      </c>
      <c r="AG126" s="768"/>
      <c r="AH126" s="768"/>
      <c r="AI126" s="768"/>
      <c r="AJ126" s="769"/>
      <c r="AK126" s="770" t="s">
        <v>220</v>
      </c>
      <c r="AL126" s="768"/>
      <c r="AM126" s="768"/>
      <c r="AN126" s="768"/>
      <c r="AO126" s="769"/>
      <c r="AP126" s="815" t="s">
        <v>220</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466</v>
      </c>
      <c r="CQ126" s="738"/>
      <c r="CR126" s="738"/>
      <c r="CS126" s="738"/>
      <c r="CT126" s="738"/>
      <c r="CU126" s="738"/>
      <c r="CV126" s="738"/>
      <c r="CW126" s="738"/>
      <c r="CX126" s="738"/>
      <c r="CY126" s="738"/>
      <c r="CZ126" s="738"/>
      <c r="DA126" s="738"/>
      <c r="DB126" s="738"/>
      <c r="DC126" s="738"/>
      <c r="DD126" s="738"/>
      <c r="DE126" s="738"/>
      <c r="DF126" s="739"/>
      <c r="DG126" s="804">
        <v>228917</v>
      </c>
      <c r="DH126" s="805"/>
      <c r="DI126" s="805"/>
      <c r="DJ126" s="805"/>
      <c r="DK126" s="805"/>
      <c r="DL126" s="805">
        <v>234657</v>
      </c>
      <c r="DM126" s="805"/>
      <c r="DN126" s="805"/>
      <c r="DO126" s="805"/>
      <c r="DP126" s="805"/>
      <c r="DQ126" s="805">
        <v>244538</v>
      </c>
      <c r="DR126" s="805"/>
      <c r="DS126" s="805"/>
      <c r="DT126" s="805"/>
      <c r="DU126" s="805"/>
      <c r="DV126" s="782">
        <v>1.3</v>
      </c>
      <c r="DW126" s="782"/>
      <c r="DX126" s="782"/>
      <c r="DY126" s="782"/>
      <c r="DZ126" s="783"/>
    </row>
    <row r="127" spans="1:130" s="199" customFormat="1" ht="26.25" customHeight="1" x14ac:dyDescent="0.15">
      <c r="A127" s="810"/>
      <c r="B127" s="811"/>
      <c r="C127" s="829" t="s">
        <v>467</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10765</v>
      </c>
      <c r="AB127" s="768"/>
      <c r="AC127" s="768"/>
      <c r="AD127" s="768"/>
      <c r="AE127" s="769"/>
      <c r="AF127" s="770">
        <v>8408</v>
      </c>
      <c r="AG127" s="768"/>
      <c r="AH127" s="768"/>
      <c r="AI127" s="768"/>
      <c r="AJ127" s="769"/>
      <c r="AK127" s="770">
        <v>7506</v>
      </c>
      <c r="AL127" s="768"/>
      <c r="AM127" s="768"/>
      <c r="AN127" s="768"/>
      <c r="AO127" s="769"/>
      <c r="AP127" s="815">
        <v>0</v>
      </c>
      <c r="AQ127" s="816"/>
      <c r="AR127" s="816"/>
      <c r="AS127" s="816"/>
      <c r="AT127" s="817"/>
      <c r="AU127" s="235"/>
      <c r="AV127" s="235"/>
      <c r="AW127" s="235"/>
      <c r="AX127" s="832" t="s">
        <v>468</v>
      </c>
      <c r="AY127" s="800"/>
      <c r="AZ127" s="800"/>
      <c r="BA127" s="800"/>
      <c r="BB127" s="800"/>
      <c r="BC127" s="800"/>
      <c r="BD127" s="800"/>
      <c r="BE127" s="801"/>
      <c r="BF127" s="799" t="s">
        <v>469</v>
      </c>
      <c r="BG127" s="800"/>
      <c r="BH127" s="800"/>
      <c r="BI127" s="800"/>
      <c r="BJ127" s="800"/>
      <c r="BK127" s="800"/>
      <c r="BL127" s="801"/>
      <c r="BM127" s="799" t="s">
        <v>470</v>
      </c>
      <c r="BN127" s="800"/>
      <c r="BO127" s="800"/>
      <c r="BP127" s="800"/>
      <c r="BQ127" s="800"/>
      <c r="BR127" s="800"/>
      <c r="BS127" s="801"/>
      <c r="BT127" s="799" t="s">
        <v>471</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472</v>
      </c>
      <c r="CQ127" s="738"/>
      <c r="CR127" s="738"/>
      <c r="CS127" s="738"/>
      <c r="CT127" s="738"/>
      <c r="CU127" s="738"/>
      <c r="CV127" s="738"/>
      <c r="CW127" s="738"/>
      <c r="CX127" s="738"/>
      <c r="CY127" s="738"/>
      <c r="CZ127" s="738"/>
      <c r="DA127" s="738"/>
      <c r="DB127" s="738"/>
      <c r="DC127" s="738"/>
      <c r="DD127" s="738"/>
      <c r="DE127" s="738"/>
      <c r="DF127" s="739"/>
      <c r="DG127" s="804" t="s">
        <v>220</v>
      </c>
      <c r="DH127" s="805"/>
      <c r="DI127" s="805"/>
      <c r="DJ127" s="805"/>
      <c r="DK127" s="805"/>
      <c r="DL127" s="805" t="s">
        <v>220</v>
      </c>
      <c r="DM127" s="805"/>
      <c r="DN127" s="805"/>
      <c r="DO127" s="805"/>
      <c r="DP127" s="805"/>
      <c r="DQ127" s="805" t="s">
        <v>220</v>
      </c>
      <c r="DR127" s="805"/>
      <c r="DS127" s="805"/>
      <c r="DT127" s="805"/>
      <c r="DU127" s="805"/>
      <c r="DV127" s="782" t="s">
        <v>220</v>
      </c>
      <c r="DW127" s="782"/>
      <c r="DX127" s="782"/>
      <c r="DY127" s="782"/>
      <c r="DZ127" s="783"/>
    </row>
    <row r="128" spans="1:130" s="199" customFormat="1" ht="26.25" customHeight="1" thickBot="1" x14ac:dyDescent="0.2">
      <c r="A128" s="784" t="s">
        <v>473</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474</v>
      </c>
      <c r="X128" s="786"/>
      <c r="Y128" s="786"/>
      <c r="Z128" s="787"/>
      <c r="AA128" s="788">
        <v>332316</v>
      </c>
      <c r="AB128" s="789"/>
      <c r="AC128" s="789"/>
      <c r="AD128" s="789"/>
      <c r="AE128" s="790"/>
      <c r="AF128" s="791">
        <v>350834</v>
      </c>
      <c r="AG128" s="789"/>
      <c r="AH128" s="789"/>
      <c r="AI128" s="789"/>
      <c r="AJ128" s="790"/>
      <c r="AK128" s="791">
        <v>342900</v>
      </c>
      <c r="AL128" s="789"/>
      <c r="AM128" s="789"/>
      <c r="AN128" s="789"/>
      <c r="AO128" s="790"/>
      <c r="AP128" s="792"/>
      <c r="AQ128" s="793"/>
      <c r="AR128" s="793"/>
      <c r="AS128" s="793"/>
      <c r="AT128" s="794"/>
      <c r="AU128" s="235"/>
      <c r="AV128" s="235"/>
      <c r="AW128" s="235"/>
      <c r="AX128" s="795" t="s">
        <v>475</v>
      </c>
      <c r="AY128" s="796"/>
      <c r="AZ128" s="796"/>
      <c r="BA128" s="796"/>
      <c r="BB128" s="796"/>
      <c r="BC128" s="796"/>
      <c r="BD128" s="796"/>
      <c r="BE128" s="797"/>
      <c r="BF128" s="774" t="s">
        <v>220</v>
      </c>
      <c r="BG128" s="775"/>
      <c r="BH128" s="775"/>
      <c r="BI128" s="775"/>
      <c r="BJ128" s="775"/>
      <c r="BK128" s="775"/>
      <c r="BL128" s="798"/>
      <c r="BM128" s="774">
        <v>12.15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476</v>
      </c>
      <c r="CQ128" s="716"/>
      <c r="CR128" s="716"/>
      <c r="CS128" s="716"/>
      <c r="CT128" s="716"/>
      <c r="CU128" s="716"/>
      <c r="CV128" s="716"/>
      <c r="CW128" s="716"/>
      <c r="CX128" s="716"/>
      <c r="CY128" s="716"/>
      <c r="CZ128" s="716"/>
      <c r="DA128" s="716"/>
      <c r="DB128" s="716"/>
      <c r="DC128" s="716"/>
      <c r="DD128" s="716"/>
      <c r="DE128" s="716"/>
      <c r="DF128" s="717"/>
      <c r="DG128" s="778" t="s">
        <v>220</v>
      </c>
      <c r="DH128" s="779"/>
      <c r="DI128" s="779"/>
      <c r="DJ128" s="779"/>
      <c r="DK128" s="779"/>
      <c r="DL128" s="779" t="s">
        <v>220</v>
      </c>
      <c r="DM128" s="779"/>
      <c r="DN128" s="779"/>
      <c r="DO128" s="779"/>
      <c r="DP128" s="779"/>
      <c r="DQ128" s="779" t="s">
        <v>220</v>
      </c>
      <c r="DR128" s="779"/>
      <c r="DS128" s="779"/>
      <c r="DT128" s="779"/>
      <c r="DU128" s="779"/>
      <c r="DV128" s="780" t="s">
        <v>220</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477</v>
      </c>
      <c r="X129" s="765"/>
      <c r="Y129" s="765"/>
      <c r="Z129" s="766"/>
      <c r="AA129" s="767">
        <v>24315395</v>
      </c>
      <c r="AB129" s="768"/>
      <c r="AC129" s="768"/>
      <c r="AD129" s="768"/>
      <c r="AE129" s="769"/>
      <c r="AF129" s="770">
        <v>24507124</v>
      </c>
      <c r="AG129" s="768"/>
      <c r="AH129" s="768"/>
      <c r="AI129" s="768"/>
      <c r="AJ129" s="769"/>
      <c r="AK129" s="770">
        <v>24065392</v>
      </c>
      <c r="AL129" s="768"/>
      <c r="AM129" s="768"/>
      <c r="AN129" s="768"/>
      <c r="AO129" s="769"/>
      <c r="AP129" s="771"/>
      <c r="AQ129" s="772"/>
      <c r="AR129" s="772"/>
      <c r="AS129" s="772"/>
      <c r="AT129" s="773"/>
      <c r="AU129" s="237"/>
      <c r="AV129" s="237"/>
      <c r="AW129" s="237"/>
      <c r="AX129" s="737" t="s">
        <v>478</v>
      </c>
      <c r="AY129" s="738"/>
      <c r="AZ129" s="738"/>
      <c r="BA129" s="738"/>
      <c r="BB129" s="738"/>
      <c r="BC129" s="738"/>
      <c r="BD129" s="738"/>
      <c r="BE129" s="739"/>
      <c r="BF129" s="757" t="s">
        <v>220</v>
      </c>
      <c r="BG129" s="758"/>
      <c r="BH129" s="758"/>
      <c r="BI129" s="758"/>
      <c r="BJ129" s="758"/>
      <c r="BK129" s="758"/>
      <c r="BL129" s="759"/>
      <c r="BM129" s="757">
        <v>17.149999999999999</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479</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480</v>
      </c>
      <c r="X130" s="765"/>
      <c r="Y130" s="765"/>
      <c r="Z130" s="766"/>
      <c r="AA130" s="767">
        <v>4470895</v>
      </c>
      <c r="AB130" s="768"/>
      <c r="AC130" s="768"/>
      <c r="AD130" s="768"/>
      <c r="AE130" s="769"/>
      <c r="AF130" s="770">
        <v>4538252</v>
      </c>
      <c r="AG130" s="768"/>
      <c r="AH130" s="768"/>
      <c r="AI130" s="768"/>
      <c r="AJ130" s="769"/>
      <c r="AK130" s="770">
        <v>4520771</v>
      </c>
      <c r="AL130" s="768"/>
      <c r="AM130" s="768"/>
      <c r="AN130" s="768"/>
      <c r="AO130" s="769"/>
      <c r="AP130" s="771"/>
      <c r="AQ130" s="772"/>
      <c r="AR130" s="772"/>
      <c r="AS130" s="772"/>
      <c r="AT130" s="773"/>
      <c r="AU130" s="237"/>
      <c r="AV130" s="237"/>
      <c r="AW130" s="237"/>
      <c r="AX130" s="737" t="s">
        <v>481</v>
      </c>
      <c r="AY130" s="738"/>
      <c r="AZ130" s="738"/>
      <c r="BA130" s="738"/>
      <c r="BB130" s="738"/>
      <c r="BC130" s="738"/>
      <c r="BD130" s="738"/>
      <c r="BE130" s="739"/>
      <c r="BF130" s="740">
        <v>8.1999999999999993</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482</v>
      </c>
      <c r="X131" s="748"/>
      <c r="Y131" s="748"/>
      <c r="Z131" s="749"/>
      <c r="AA131" s="750">
        <v>19844500</v>
      </c>
      <c r="AB131" s="751"/>
      <c r="AC131" s="751"/>
      <c r="AD131" s="751"/>
      <c r="AE131" s="752"/>
      <c r="AF131" s="753">
        <v>19968872</v>
      </c>
      <c r="AG131" s="751"/>
      <c r="AH131" s="751"/>
      <c r="AI131" s="751"/>
      <c r="AJ131" s="752"/>
      <c r="AK131" s="753">
        <v>19544621</v>
      </c>
      <c r="AL131" s="751"/>
      <c r="AM131" s="751"/>
      <c r="AN131" s="751"/>
      <c r="AO131" s="752"/>
      <c r="AP131" s="754"/>
      <c r="AQ131" s="755"/>
      <c r="AR131" s="755"/>
      <c r="AS131" s="755"/>
      <c r="AT131" s="756"/>
      <c r="AU131" s="237"/>
      <c r="AV131" s="237"/>
      <c r="AW131" s="237"/>
      <c r="AX131" s="715" t="s">
        <v>483</v>
      </c>
      <c r="AY131" s="716"/>
      <c r="AZ131" s="716"/>
      <c r="BA131" s="716"/>
      <c r="BB131" s="716"/>
      <c r="BC131" s="716"/>
      <c r="BD131" s="716"/>
      <c r="BE131" s="717"/>
      <c r="BF131" s="718">
        <v>9.9</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484</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485</v>
      </c>
      <c r="W132" s="728"/>
      <c r="X132" s="728"/>
      <c r="Y132" s="728"/>
      <c r="Z132" s="729"/>
      <c r="AA132" s="730">
        <v>9.1479452749999997</v>
      </c>
      <c r="AB132" s="731"/>
      <c r="AC132" s="731"/>
      <c r="AD132" s="731"/>
      <c r="AE132" s="732"/>
      <c r="AF132" s="733">
        <v>7.7832338249999999</v>
      </c>
      <c r="AG132" s="731"/>
      <c r="AH132" s="731"/>
      <c r="AI132" s="731"/>
      <c r="AJ132" s="732"/>
      <c r="AK132" s="733">
        <v>7.7920978869999997</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486</v>
      </c>
      <c r="W133" s="707"/>
      <c r="X133" s="707"/>
      <c r="Y133" s="707"/>
      <c r="Z133" s="708"/>
      <c r="AA133" s="709">
        <v>10.6</v>
      </c>
      <c r="AB133" s="710"/>
      <c r="AC133" s="710"/>
      <c r="AD133" s="710"/>
      <c r="AE133" s="711"/>
      <c r="AF133" s="709">
        <v>9.1999999999999993</v>
      </c>
      <c r="AG133" s="710"/>
      <c r="AH133" s="710"/>
      <c r="AI133" s="710"/>
      <c r="AJ133" s="711"/>
      <c r="AK133" s="709">
        <v>8.1999999999999993</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487</v>
      </c>
      <c r="B5" s="248"/>
      <c r="C5" s="248"/>
      <c r="D5" s="248"/>
      <c r="E5" s="248"/>
      <c r="F5" s="248"/>
      <c r="G5" s="248"/>
      <c r="H5" s="248"/>
      <c r="I5" s="248"/>
      <c r="J5" s="248"/>
      <c r="K5" s="248"/>
      <c r="L5" s="248"/>
      <c r="M5" s="248"/>
      <c r="N5" s="248"/>
      <c r="O5" s="249"/>
    </row>
    <row r="6" spans="1:16" x14ac:dyDescent="0.15">
      <c r="A6" s="250"/>
      <c r="B6" s="246"/>
      <c r="C6" s="246"/>
      <c r="D6" s="246"/>
      <c r="E6" s="246"/>
      <c r="F6" s="246"/>
      <c r="G6" s="251" t="s">
        <v>488</v>
      </c>
      <c r="H6" s="251"/>
      <c r="I6" s="251"/>
      <c r="J6" s="251"/>
      <c r="K6" s="246"/>
      <c r="L6" s="246"/>
      <c r="M6" s="246"/>
      <c r="N6" s="246"/>
    </row>
    <row r="7" spans="1:16" x14ac:dyDescent="0.15">
      <c r="A7" s="250"/>
      <c r="B7" s="246"/>
      <c r="C7" s="246"/>
      <c r="D7" s="246"/>
      <c r="E7" s="246"/>
      <c r="F7" s="246"/>
      <c r="G7" s="253"/>
      <c r="H7" s="254"/>
      <c r="I7" s="254"/>
      <c r="J7" s="255"/>
      <c r="K7" s="1122" t="s">
        <v>489</v>
      </c>
      <c r="L7" s="256"/>
      <c r="M7" s="257" t="s">
        <v>490</v>
      </c>
      <c r="N7" s="258"/>
    </row>
    <row r="8" spans="1:16" x14ac:dyDescent="0.15">
      <c r="A8" s="250"/>
      <c r="B8" s="246"/>
      <c r="C8" s="246"/>
      <c r="D8" s="246"/>
      <c r="E8" s="246"/>
      <c r="F8" s="246"/>
      <c r="G8" s="259"/>
      <c r="H8" s="260"/>
      <c r="I8" s="260"/>
      <c r="J8" s="261"/>
      <c r="K8" s="1123"/>
      <c r="L8" s="262" t="s">
        <v>491</v>
      </c>
      <c r="M8" s="263" t="s">
        <v>492</v>
      </c>
      <c r="N8" s="264" t="s">
        <v>493</v>
      </c>
    </row>
    <row r="9" spans="1:16" x14ac:dyDescent="0.15">
      <c r="A9" s="250"/>
      <c r="B9" s="246"/>
      <c r="C9" s="246"/>
      <c r="D9" s="246"/>
      <c r="E9" s="246"/>
      <c r="F9" s="246"/>
      <c r="G9" s="1136" t="s">
        <v>494</v>
      </c>
      <c r="H9" s="1137"/>
      <c r="I9" s="1137"/>
      <c r="J9" s="1138"/>
      <c r="K9" s="265">
        <v>7254083</v>
      </c>
      <c r="L9" s="266">
        <v>94813</v>
      </c>
      <c r="M9" s="267">
        <v>72433</v>
      </c>
      <c r="N9" s="268">
        <v>30.9</v>
      </c>
    </row>
    <row r="10" spans="1:16" x14ac:dyDescent="0.15">
      <c r="A10" s="250"/>
      <c r="B10" s="246"/>
      <c r="C10" s="246"/>
      <c r="D10" s="246"/>
      <c r="E10" s="246"/>
      <c r="F10" s="246"/>
      <c r="G10" s="1136" t="s">
        <v>495</v>
      </c>
      <c r="H10" s="1137"/>
      <c r="I10" s="1137"/>
      <c r="J10" s="1138"/>
      <c r="K10" s="269">
        <v>691171</v>
      </c>
      <c r="L10" s="270">
        <v>9034</v>
      </c>
      <c r="M10" s="271">
        <v>5807</v>
      </c>
      <c r="N10" s="272">
        <v>55.6</v>
      </c>
    </row>
    <row r="11" spans="1:16" ht="13.5" customHeight="1" x14ac:dyDescent="0.15">
      <c r="A11" s="250"/>
      <c r="B11" s="246"/>
      <c r="C11" s="246"/>
      <c r="D11" s="246"/>
      <c r="E11" s="246"/>
      <c r="F11" s="246"/>
      <c r="G11" s="1136" t="s">
        <v>496</v>
      </c>
      <c r="H11" s="1137"/>
      <c r="I11" s="1137"/>
      <c r="J11" s="1138"/>
      <c r="K11" s="269">
        <v>87502</v>
      </c>
      <c r="L11" s="270">
        <v>1144</v>
      </c>
      <c r="M11" s="271">
        <v>5465</v>
      </c>
      <c r="N11" s="272">
        <v>-79.099999999999994</v>
      </c>
    </row>
    <row r="12" spans="1:16" ht="13.5" customHeight="1" x14ac:dyDescent="0.15">
      <c r="A12" s="250"/>
      <c r="B12" s="246"/>
      <c r="C12" s="246"/>
      <c r="D12" s="246"/>
      <c r="E12" s="246"/>
      <c r="F12" s="246"/>
      <c r="G12" s="1136" t="s">
        <v>497</v>
      </c>
      <c r="H12" s="1137"/>
      <c r="I12" s="1137"/>
      <c r="J12" s="1138"/>
      <c r="K12" s="269" t="s">
        <v>498</v>
      </c>
      <c r="L12" s="270" t="s">
        <v>498</v>
      </c>
      <c r="M12" s="271">
        <v>1191</v>
      </c>
      <c r="N12" s="272" t="s">
        <v>498</v>
      </c>
    </row>
    <row r="13" spans="1:16" ht="13.5" customHeight="1" x14ac:dyDescent="0.15">
      <c r="A13" s="250"/>
      <c r="B13" s="246"/>
      <c r="C13" s="246"/>
      <c r="D13" s="246"/>
      <c r="E13" s="246"/>
      <c r="F13" s="246"/>
      <c r="G13" s="1136" t="s">
        <v>499</v>
      </c>
      <c r="H13" s="1137"/>
      <c r="I13" s="1137"/>
      <c r="J13" s="1138"/>
      <c r="K13" s="269" t="s">
        <v>498</v>
      </c>
      <c r="L13" s="270" t="s">
        <v>498</v>
      </c>
      <c r="M13" s="271">
        <v>3</v>
      </c>
      <c r="N13" s="272" t="s">
        <v>498</v>
      </c>
    </row>
    <row r="14" spans="1:16" ht="13.5" customHeight="1" x14ac:dyDescent="0.15">
      <c r="A14" s="250"/>
      <c r="B14" s="246"/>
      <c r="C14" s="246"/>
      <c r="D14" s="246"/>
      <c r="E14" s="246"/>
      <c r="F14" s="246"/>
      <c r="G14" s="1136" t="s">
        <v>500</v>
      </c>
      <c r="H14" s="1137"/>
      <c r="I14" s="1137"/>
      <c r="J14" s="1138"/>
      <c r="K14" s="269">
        <v>276692</v>
      </c>
      <c r="L14" s="270">
        <v>3616</v>
      </c>
      <c r="M14" s="271">
        <v>3078</v>
      </c>
      <c r="N14" s="272">
        <v>17.5</v>
      </c>
    </row>
    <row r="15" spans="1:16" ht="13.5" customHeight="1" x14ac:dyDescent="0.15">
      <c r="A15" s="250"/>
      <c r="B15" s="246"/>
      <c r="C15" s="246"/>
      <c r="D15" s="246"/>
      <c r="E15" s="246"/>
      <c r="F15" s="246"/>
      <c r="G15" s="1136" t="s">
        <v>501</v>
      </c>
      <c r="H15" s="1137"/>
      <c r="I15" s="1137"/>
      <c r="J15" s="1138"/>
      <c r="K15" s="269">
        <v>157068</v>
      </c>
      <c r="L15" s="270">
        <v>2053</v>
      </c>
      <c r="M15" s="271">
        <v>1624</v>
      </c>
      <c r="N15" s="272">
        <v>26.4</v>
      </c>
    </row>
    <row r="16" spans="1:16" x14ac:dyDescent="0.15">
      <c r="A16" s="250"/>
      <c r="B16" s="246"/>
      <c r="C16" s="246"/>
      <c r="D16" s="246"/>
      <c r="E16" s="246"/>
      <c r="F16" s="246"/>
      <c r="G16" s="1139" t="s">
        <v>502</v>
      </c>
      <c r="H16" s="1140"/>
      <c r="I16" s="1140"/>
      <c r="J16" s="1141"/>
      <c r="K16" s="270">
        <v>-815186</v>
      </c>
      <c r="L16" s="270">
        <v>-10655</v>
      </c>
      <c r="M16" s="271">
        <v>-7680</v>
      </c>
      <c r="N16" s="272">
        <v>38.700000000000003</v>
      </c>
    </row>
    <row r="17" spans="1:16" x14ac:dyDescent="0.15">
      <c r="A17" s="250"/>
      <c r="B17" s="246"/>
      <c r="C17" s="246"/>
      <c r="D17" s="246"/>
      <c r="E17" s="246"/>
      <c r="F17" s="246"/>
      <c r="G17" s="1139" t="s">
        <v>169</v>
      </c>
      <c r="H17" s="1140"/>
      <c r="I17" s="1140"/>
      <c r="J17" s="1141"/>
      <c r="K17" s="270">
        <v>7651330</v>
      </c>
      <c r="L17" s="270">
        <v>100006</v>
      </c>
      <c r="M17" s="271">
        <v>81920</v>
      </c>
      <c r="N17" s="272">
        <v>22.1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503</v>
      </c>
      <c r="H19" s="246"/>
      <c r="I19" s="246"/>
      <c r="J19" s="246"/>
      <c r="K19" s="246"/>
      <c r="L19" s="246"/>
      <c r="M19" s="246"/>
      <c r="N19" s="246"/>
    </row>
    <row r="20" spans="1:16" x14ac:dyDescent="0.15">
      <c r="A20" s="250"/>
      <c r="B20" s="246"/>
      <c r="C20" s="246"/>
      <c r="D20" s="246"/>
      <c r="E20" s="246"/>
      <c r="F20" s="246"/>
      <c r="G20" s="274"/>
      <c r="H20" s="275"/>
      <c r="I20" s="275"/>
      <c r="J20" s="276"/>
      <c r="K20" s="277" t="s">
        <v>504</v>
      </c>
      <c r="L20" s="278" t="s">
        <v>505</v>
      </c>
      <c r="M20" s="279" t="s">
        <v>506</v>
      </c>
      <c r="N20" s="280"/>
    </row>
    <row r="21" spans="1:16" s="286" customFormat="1" x14ac:dyDescent="0.15">
      <c r="A21" s="281"/>
      <c r="B21" s="251"/>
      <c r="C21" s="251"/>
      <c r="D21" s="251"/>
      <c r="E21" s="251"/>
      <c r="F21" s="251"/>
      <c r="G21" s="1133" t="s">
        <v>507</v>
      </c>
      <c r="H21" s="1134"/>
      <c r="I21" s="1134"/>
      <c r="J21" s="1135"/>
      <c r="K21" s="282">
        <v>10.35</v>
      </c>
      <c r="L21" s="283">
        <v>8.2100000000000009</v>
      </c>
      <c r="M21" s="284">
        <v>2.14</v>
      </c>
      <c r="N21" s="251"/>
      <c r="O21" s="285"/>
      <c r="P21" s="281"/>
    </row>
    <row r="22" spans="1:16" s="286" customFormat="1" x14ac:dyDescent="0.15">
      <c r="A22" s="281"/>
      <c r="B22" s="251"/>
      <c r="C22" s="251"/>
      <c r="D22" s="251"/>
      <c r="E22" s="251"/>
      <c r="F22" s="251"/>
      <c r="G22" s="1133" t="s">
        <v>508</v>
      </c>
      <c r="H22" s="1134"/>
      <c r="I22" s="1134"/>
      <c r="J22" s="1135"/>
      <c r="K22" s="287">
        <v>99.5</v>
      </c>
      <c r="L22" s="288">
        <v>98.1</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510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511</v>
      </c>
      <c r="H29" s="251"/>
      <c r="I29" s="251"/>
      <c r="J29" s="251"/>
      <c r="K29" s="246"/>
      <c r="L29" s="246"/>
      <c r="M29" s="246"/>
      <c r="N29" s="246"/>
      <c r="O29" s="295"/>
    </row>
    <row r="30" spans="1:16" x14ac:dyDescent="0.15">
      <c r="A30" s="250"/>
      <c r="B30" s="246"/>
      <c r="C30" s="246"/>
      <c r="D30" s="246"/>
      <c r="E30" s="246"/>
      <c r="F30" s="246"/>
      <c r="G30" s="253"/>
      <c r="H30" s="254"/>
      <c r="I30" s="254"/>
      <c r="J30" s="255"/>
      <c r="K30" s="1122" t="s">
        <v>489</v>
      </c>
      <c r="L30" s="256"/>
      <c r="M30" s="257" t="s">
        <v>490</v>
      </c>
      <c r="N30" s="258"/>
    </row>
    <row r="31" spans="1:16" x14ac:dyDescent="0.15">
      <c r="A31" s="250"/>
      <c r="B31" s="246"/>
      <c r="C31" s="246"/>
      <c r="D31" s="246"/>
      <c r="E31" s="246"/>
      <c r="F31" s="246"/>
      <c r="G31" s="259"/>
      <c r="H31" s="260"/>
      <c r="I31" s="260"/>
      <c r="J31" s="261"/>
      <c r="K31" s="1123"/>
      <c r="L31" s="262" t="s">
        <v>491</v>
      </c>
      <c r="M31" s="263" t="s">
        <v>492</v>
      </c>
      <c r="N31" s="264" t="s">
        <v>493</v>
      </c>
    </row>
    <row r="32" spans="1:16" ht="27" customHeight="1" x14ac:dyDescent="0.15">
      <c r="A32" s="250"/>
      <c r="B32" s="246"/>
      <c r="C32" s="246"/>
      <c r="D32" s="246"/>
      <c r="E32" s="246"/>
      <c r="F32" s="246"/>
      <c r="G32" s="1124" t="s">
        <v>512</v>
      </c>
      <c r="H32" s="1125"/>
      <c r="I32" s="1125"/>
      <c r="J32" s="1126"/>
      <c r="K32" s="296">
        <v>5521996</v>
      </c>
      <c r="L32" s="296">
        <v>72174</v>
      </c>
      <c r="M32" s="297">
        <v>53781</v>
      </c>
      <c r="N32" s="298">
        <v>34.200000000000003</v>
      </c>
    </row>
    <row r="33" spans="1:16" ht="13.5" customHeight="1" x14ac:dyDescent="0.15">
      <c r="A33" s="250"/>
      <c r="B33" s="246"/>
      <c r="C33" s="246"/>
      <c r="D33" s="246"/>
      <c r="E33" s="246"/>
      <c r="F33" s="246"/>
      <c r="G33" s="1124" t="s">
        <v>513</v>
      </c>
      <c r="H33" s="1125"/>
      <c r="I33" s="1125"/>
      <c r="J33" s="1126"/>
      <c r="K33" s="296" t="s">
        <v>498</v>
      </c>
      <c r="L33" s="296" t="s">
        <v>498</v>
      </c>
      <c r="M33" s="297" t="s">
        <v>498</v>
      </c>
      <c r="N33" s="298" t="s">
        <v>498</v>
      </c>
    </row>
    <row r="34" spans="1:16" ht="27" customHeight="1" x14ac:dyDescent="0.15">
      <c r="A34" s="250"/>
      <c r="B34" s="246"/>
      <c r="C34" s="246"/>
      <c r="D34" s="246"/>
      <c r="E34" s="246"/>
      <c r="F34" s="246"/>
      <c r="G34" s="1124" t="s">
        <v>514</v>
      </c>
      <c r="H34" s="1125"/>
      <c r="I34" s="1125"/>
      <c r="J34" s="1126"/>
      <c r="K34" s="296" t="s">
        <v>498</v>
      </c>
      <c r="L34" s="296" t="s">
        <v>498</v>
      </c>
      <c r="M34" s="297">
        <v>41</v>
      </c>
      <c r="N34" s="298" t="s">
        <v>498</v>
      </c>
    </row>
    <row r="35" spans="1:16" ht="27" customHeight="1" x14ac:dyDescent="0.15">
      <c r="A35" s="250"/>
      <c r="B35" s="246"/>
      <c r="C35" s="246"/>
      <c r="D35" s="246"/>
      <c r="E35" s="246"/>
      <c r="F35" s="246"/>
      <c r="G35" s="1124" t="s">
        <v>515</v>
      </c>
      <c r="H35" s="1125"/>
      <c r="I35" s="1125"/>
      <c r="J35" s="1126"/>
      <c r="K35" s="296">
        <v>535164</v>
      </c>
      <c r="L35" s="296">
        <v>6995</v>
      </c>
      <c r="M35" s="297">
        <v>14373</v>
      </c>
      <c r="N35" s="298">
        <v>-51.3</v>
      </c>
    </row>
    <row r="36" spans="1:16" ht="27" customHeight="1" x14ac:dyDescent="0.15">
      <c r="A36" s="250"/>
      <c r="B36" s="246"/>
      <c r="C36" s="246"/>
      <c r="D36" s="246"/>
      <c r="E36" s="246"/>
      <c r="F36" s="246"/>
      <c r="G36" s="1124" t="s">
        <v>516</v>
      </c>
      <c r="H36" s="1125"/>
      <c r="I36" s="1125"/>
      <c r="J36" s="1126"/>
      <c r="K36" s="296">
        <v>321941</v>
      </c>
      <c r="L36" s="296">
        <v>4208</v>
      </c>
      <c r="M36" s="297">
        <v>1414</v>
      </c>
      <c r="N36" s="298">
        <v>197.6</v>
      </c>
    </row>
    <row r="37" spans="1:16" ht="13.5" customHeight="1" x14ac:dyDescent="0.15">
      <c r="A37" s="250"/>
      <c r="B37" s="246"/>
      <c r="C37" s="246"/>
      <c r="D37" s="246"/>
      <c r="E37" s="246"/>
      <c r="F37" s="246"/>
      <c r="G37" s="1124" t="s">
        <v>517</v>
      </c>
      <c r="H37" s="1125"/>
      <c r="I37" s="1125"/>
      <c r="J37" s="1126"/>
      <c r="K37" s="296">
        <v>7506</v>
      </c>
      <c r="L37" s="296">
        <v>98</v>
      </c>
      <c r="M37" s="297">
        <v>886</v>
      </c>
      <c r="N37" s="298">
        <v>-88.9</v>
      </c>
    </row>
    <row r="38" spans="1:16" ht="27" customHeight="1" x14ac:dyDescent="0.15">
      <c r="A38" s="250"/>
      <c r="B38" s="246"/>
      <c r="C38" s="246"/>
      <c r="D38" s="246"/>
      <c r="E38" s="246"/>
      <c r="F38" s="246"/>
      <c r="G38" s="1127" t="s">
        <v>518</v>
      </c>
      <c r="H38" s="1128"/>
      <c r="I38" s="1128"/>
      <c r="J38" s="1129"/>
      <c r="K38" s="299" t="s">
        <v>498</v>
      </c>
      <c r="L38" s="299" t="s">
        <v>498</v>
      </c>
      <c r="M38" s="300">
        <v>2</v>
      </c>
      <c r="N38" s="301" t="s">
        <v>498</v>
      </c>
      <c r="O38" s="295"/>
    </row>
    <row r="39" spans="1:16" x14ac:dyDescent="0.15">
      <c r="A39" s="250"/>
      <c r="B39" s="246"/>
      <c r="C39" s="246"/>
      <c r="D39" s="246"/>
      <c r="E39" s="246"/>
      <c r="F39" s="246"/>
      <c r="G39" s="1127" t="s">
        <v>519</v>
      </c>
      <c r="H39" s="1128"/>
      <c r="I39" s="1128"/>
      <c r="J39" s="1129"/>
      <c r="K39" s="302">
        <v>-342900</v>
      </c>
      <c r="L39" s="302">
        <v>-4482</v>
      </c>
      <c r="M39" s="303">
        <v>-4261</v>
      </c>
      <c r="N39" s="304">
        <v>5.2</v>
      </c>
      <c r="O39" s="295"/>
    </row>
    <row r="40" spans="1:16" ht="27" customHeight="1" x14ac:dyDescent="0.15">
      <c r="A40" s="250"/>
      <c r="B40" s="246"/>
      <c r="C40" s="246"/>
      <c r="D40" s="246"/>
      <c r="E40" s="246"/>
      <c r="F40" s="246"/>
      <c r="G40" s="1124" t="s">
        <v>520</v>
      </c>
      <c r="H40" s="1125"/>
      <c r="I40" s="1125"/>
      <c r="J40" s="1126"/>
      <c r="K40" s="302">
        <v>-4520771</v>
      </c>
      <c r="L40" s="302">
        <v>-59088</v>
      </c>
      <c r="M40" s="303">
        <v>-47768</v>
      </c>
      <c r="N40" s="304">
        <v>23.7</v>
      </c>
      <c r="O40" s="295"/>
    </row>
    <row r="41" spans="1:16" x14ac:dyDescent="0.15">
      <c r="A41" s="250"/>
      <c r="B41" s="246"/>
      <c r="C41" s="246"/>
      <c r="D41" s="246"/>
      <c r="E41" s="246"/>
      <c r="F41" s="246"/>
      <c r="G41" s="1130" t="s">
        <v>281</v>
      </c>
      <c r="H41" s="1131"/>
      <c r="I41" s="1131"/>
      <c r="J41" s="1132"/>
      <c r="K41" s="296">
        <v>1522936</v>
      </c>
      <c r="L41" s="302">
        <v>19905</v>
      </c>
      <c r="M41" s="303">
        <v>18468</v>
      </c>
      <c r="N41" s="304">
        <v>7.8</v>
      </c>
      <c r="O41" s="295"/>
    </row>
    <row r="42" spans="1:16" x14ac:dyDescent="0.15">
      <c r="A42" s="250"/>
      <c r="B42" s="246"/>
      <c r="C42" s="246"/>
      <c r="D42" s="246"/>
      <c r="E42" s="246"/>
      <c r="F42" s="246"/>
      <c r="G42" s="305" t="s">
        <v>521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522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523</v>
      </c>
      <c r="H48" s="310"/>
      <c r="I48" s="310"/>
      <c r="J48" s="310"/>
      <c r="K48" s="310"/>
      <c r="L48" s="310"/>
      <c r="M48" s="311"/>
      <c r="N48" s="310"/>
    </row>
    <row r="49" spans="1:14" ht="13.5" customHeight="1" x14ac:dyDescent="0.15">
      <c r="A49" s="250"/>
      <c r="B49" s="246"/>
      <c r="C49" s="246"/>
      <c r="D49" s="246"/>
      <c r="E49" s="246"/>
      <c r="F49" s="246"/>
      <c r="G49" s="312"/>
      <c r="H49" s="313"/>
      <c r="I49" s="1117" t="s">
        <v>489</v>
      </c>
      <c r="J49" s="1119" t="s">
        <v>524</v>
      </c>
      <c r="K49" s="1120"/>
      <c r="L49" s="1120"/>
      <c r="M49" s="1120"/>
      <c r="N49" s="1121"/>
    </row>
    <row r="50" spans="1:14" x14ac:dyDescent="0.15">
      <c r="A50" s="250"/>
      <c r="B50" s="246"/>
      <c r="C50" s="246"/>
      <c r="D50" s="246"/>
      <c r="E50" s="246"/>
      <c r="F50" s="246"/>
      <c r="G50" s="314"/>
      <c r="H50" s="315"/>
      <c r="I50" s="1118"/>
      <c r="J50" s="316" t="s">
        <v>525</v>
      </c>
      <c r="K50" s="317" t="s">
        <v>526</v>
      </c>
      <c r="L50" s="318" t="s">
        <v>527</v>
      </c>
      <c r="M50" s="319" t="s">
        <v>528</v>
      </c>
      <c r="N50" s="320" t="s">
        <v>529</v>
      </c>
    </row>
    <row r="51" spans="1:14" x14ac:dyDescent="0.15">
      <c r="A51" s="250"/>
      <c r="B51" s="246"/>
      <c r="C51" s="246"/>
      <c r="D51" s="246"/>
      <c r="E51" s="246"/>
      <c r="F51" s="246"/>
      <c r="G51" s="312" t="s">
        <v>530</v>
      </c>
      <c r="H51" s="313"/>
      <c r="I51" s="321">
        <v>4964552</v>
      </c>
      <c r="J51" s="322">
        <v>61966</v>
      </c>
      <c r="K51" s="323">
        <v>-20.9</v>
      </c>
      <c r="L51" s="324">
        <v>50880</v>
      </c>
      <c r="M51" s="325">
        <v>7</v>
      </c>
      <c r="N51" s="326">
        <v>-27.9</v>
      </c>
    </row>
    <row r="52" spans="1:14" x14ac:dyDescent="0.15">
      <c r="A52" s="250"/>
      <c r="B52" s="246"/>
      <c r="C52" s="246"/>
      <c r="D52" s="246"/>
      <c r="E52" s="246"/>
      <c r="F52" s="246"/>
      <c r="G52" s="327"/>
      <c r="H52" s="328" t="s">
        <v>531</v>
      </c>
      <c r="I52" s="329">
        <v>1979174</v>
      </c>
      <c r="J52" s="330">
        <v>24704</v>
      </c>
      <c r="K52" s="331">
        <v>-46.9</v>
      </c>
      <c r="L52" s="332">
        <v>26879</v>
      </c>
      <c r="M52" s="333">
        <v>2.4</v>
      </c>
      <c r="N52" s="334">
        <v>-49.3</v>
      </c>
    </row>
    <row r="53" spans="1:14" x14ac:dyDescent="0.15">
      <c r="A53" s="250"/>
      <c r="B53" s="246"/>
      <c r="C53" s="246"/>
      <c r="D53" s="246"/>
      <c r="E53" s="246"/>
      <c r="F53" s="246"/>
      <c r="G53" s="312" t="s">
        <v>532</v>
      </c>
      <c r="H53" s="313"/>
      <c r="I53" s="321">
        <v>8651697</v>
      </c>
      <c r="J53" s="322">
        <v>108647</v>
      </c>
      <c r="K53" s="323">
        <v>75.3</v>
      </c>
      <c r="L53" s="324">
        <v>63956</v>
      </c>
      <c r="M53" s="325">
        <v>25.7</v>
      </c>
      <c r="N53" s="326">
        <v>49.6</v>
      </c>
    </row>
    <row r="54" spans="1:14" x14ac:dyDescent="0.15">
      <c r="A54" s="250"/>
      <c r="B54" s="246"/>
      <c r="C54" s="246"/>
      <c r="D54" s="246"/>
      <c r="E54" s="246"/>
      <c r="F54" s="246"/>
      <c r="G54" s="327"/>
      <c r="H54" s="328" t="s">
        <v>531</v>
      </c>
      <c r="I54" s="329">
        <v>2205119</v>
      </c>
      <c r="J54" s="330">
        <v>27692</v>
      </c>
      <c r="K54" s="331">
        <v>12.1</v>
      </c>
      <c r="L54" s="332">
        <v>29239</v>
      </c>
      <c r="M54" s="333">
        <v>8.8000000000000007</v>
      </c>
      <c r="N54" s="334">
        <v>3.3</v>
      </c>
    </row>
    <row r="55" spans="1:14" x14ac:dyDescent="0.15">
      <c r="A55" s="250"/>
      <c r="B55" s="246"/>
      <c r="C55" s="246"/>
      <c r="D55" s="246"/>
      <c r="E55" s="246"/>
      <c r="F55" s="246"/>
      <c r="G55" s="312" t="s">
        <v>533</v>
      </c>
      <c r="H55" s="313"/>
      <c r="I55" s="321">
        <v>9975939</v>
      </c>
      <c r="J55" s="322">
        <v>126822</v>
      </c>
      <c r="K55" s="323">
        <v>16.7</v>
      </c>
      <c r="L55" s="324">
        <v>66255</v>
      </c>
      <c r="M55" s="325">
        <v>3.6</v>
      </c>
      <c r="N55" s="326">
        <v>13.1</v>
      </c>
    </row>
    <row r="56" spans="1:14" x14ac:dyDescent="0.15">
      <c r="A56" s="250"/>
      <c r="B56" s="246"/>
      <c r="C56" s="246"/>
      <c r="D56" s="246"/>
      <c r="E56" s="246"/>
      <c r="F56" s="246"/>
      <c r="G56" s="327"/>
      <c r="H56" s="328" t="s">
        <v>531</v>
      </c>
      <c r="I56" s="329">
        <v>3170020</v>
      </c>
      <c r="J56" s="330">
        <v>40300</v>
      </c>
      <c r="K56" s="331">
        <v>45.5</v>
      </c>
      <c r="L56" s="332">
        <v>31822</v>
      </c>
      <c r="M56" s="333">
        <v>8.8000000000000007</v>
      </c>
      <c r="N56" s="334">
        <v>36.700000000000003</v>
      </c>
    </row>
    <row r="57" spans="1:14" x14ac:dyDescent="0.15">
      <c r="A57" s="250"/>
      <c r="B57" s="246"/>
      <c r="C57" s="246"/>
      <c r="D57" s="246"/>
      <c r="E57" s="246"/>
      <c r="F57" s="246"/>
      <c r="G57" s="312" t="s">
        <v>534</v>
      </c>
      <c r="H57" s="313"/>
      <c r="I57" s="321">
        <v>6889541</v>
      </c>
      <c r="J57" s="322">
        <v>88913</v>
      </c>
      <c r="K57" s="323">
        <v>-29.9</v>
      </c>
      <c r="L57" s="324">
        <v>92247</v>
      </c>
      <c r="M57" s="325">
        <v>39.200000000000003</v>
      </c>
      <c r="N57" s="326">
        <v>-69.099999999999994</v>
      </c>
    </row>
    <row r="58" spans="1:14" x14ac:dyDescent="0.15">
      <c r="A58" s="250"/>
      <c r="B58" s="246"/>
      <c r="C58" s="246"/>
      <c r="D58" s="246"/>
      <c r="E58" s="246"/>
      <c r="F58" s="246"/>
      <c r="G58" s="327"/>
      <c r="H58" s="328" t="s">
        <v>531</v>
      </c>
      <c r="I58" s="329">
        <v>4046742</v>
      </c>
      <c r="J58" s="330">
        <v>52225</v>
      </c>
      <c r="K58" s="331">
        <v>29.6</v>
      </c>
      <c r="L58" s="332">
        <v>37204</v>
      </c>
      <c r="M58" s="333">
        <v>16.899999999999999</v>
      </c>
      <c r="N58" s="334">
        <v>12.7</v>
      </c>
    </row>
    <row r="59" spans="1:14" x14ac:dyDescent="0.15">
      <c r="A59" s="250"/>
      <c r="B59" s="246"/>
      <c r="C59" s="246"/>
      <c r="D59" s="246"/>
      <c r="E59" s="246"/>
      <c r="F59" s="246"/>
      <c r="G59" s="312" t="s">
        <v>535</v>
      </c>
      <c r="H59" s="313"/>
      <c r="I59" s="321">
        <v>4899077</v>
      </c>
      <c r="J59" s="322">
        <v>64033</v>
      </c>
      <c r="K59" s="323">
        <v>-28</v>
      </c>
      <c r="L59" s="324">
        <v>67319</v>
      </c>
      <c r="M59" s="325">
        <v>-27</v>
      </c>
      <c r="N59" s="326">
        <v>-1</v>
      </c>
    </row>
    <row r="60" spans="1:14" x14ac:dyDescent="0.15">
      <c r="A60" s="250"/>
      <c r="B60" s="246"/>
      <c r="C60" s="246"/>
      <c r="D60" s="246"/>
      <c r="E60" s="246"/>
      <c r="F60" s="246"/>
      <c r="G60" s="327"/>
      <c r="H60" s="328" t="s">
        <v>531</v>
      </c>
      <c r="I60" s="335">
        <v>2132141</v>
      </c>
      <c r="J60" s="330">
        <v>27868</v>
      </c>
      <c r="K60" s="331">
        <v>-46.6</v>
      </c>
      <c r="L60" s="332">
        <v>38101</v>
      </c>
      <c r="M60" s="333">
        <v>2.4</v>
      </c>
      <c r="N60" s="334">
        <v>-49</v>
      </c>
    </row>
    <row r="61" spans="1:14" x14ac:dyDescent="0.15">
      <c r="A61" s="250"/>
      <c r="B61" s="246"/>
      <c r="C61" s="246"/>
      <c r="D61" s="246"/>
      <c r="E61" s="246"/>
      <c r="F61" s="246"/>
      <c r="G61" s="312" t="s">
        <v>536</v>
      </c>
      <c r="H61" s="336"/>
      <c r="I61" s="337">
        <v>7076161</v>
      </c>
      <c r="J61" s="338">
        <v>90076</v>
      </c>
      <c r="K61" s="339">
        <v>2.6</v>
      </c>
      <c r="L61" s="340">
        <v>68131</v>
      </c>
      <c r="M61" s="341">
        <v>9.6999999999999993</v>
      </c>
      <c r="N61" s="326">
        <v>-7.1</v>
      </c>
    </row>
    <row r="62" spans="1:14" x14ac:dyDescent="0.15">
      <c r="A62" s="250"/>
      <c r="B62" s="246"/>
      <c r="C62" s="246"/>
      <c r="D62" s="246"/>
      <c r="E62" s="246"/>
      <c r="F62" s="246"/>
      <c r="G62" s="327"/>
      <c r="H62" s="328" t="s">
        <v>531</v>
      </c>
      <c r="I62" s="329">
        <v>2706639</v>
      </c>
      <c r="J62" s="330">
        <v>34558</v>
      </c>
      <c r="K62" s="331">
        <v>-1.3</v>
      </c>
      <c r="L62" s="332">
        <v>32649</v>
      </c>
      <c r="M62" s="333">
        <v>7.9</v>
      </c>
      <c r="N62" s="334">
        <v>-9.1999999999999993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142" t="s">
        <v>3</v>
      </c>
      <c r="D47" s="1142"/>
      <c r="E47" s="1143"/>
      <c r="F47" s="11">
        <v>13.84</v>
      </c>
      <c r="G47" s="12">
        <v>13.78</v>
      </c>
      <c r="H47" s="12">
        <v>18.53</v>
      </c>
      <c r="I47" s="12">
        <v>14.54</v>
      </c>
      <c r="J47" s="13">
        <v>14.81</v>
      </c>
    </row>
    <row r="48" spans="2:10" ht="57.75" customHeight="1" x14ac:dyDescent="0.15">
      <c r="B48" s="14"/>
      <c r="C48" s="1144" t="s">
        <v>4</v>
      </c>
      <c r="D48" s="1144"/>
      <c r="E48" s="1145"/>
      <c r="F48" s="15">
        <v>4.03</v>
      </c>
      <c r="G48" s="16">
        <v>4.37</v>
      </c>
      <c r="H48" s="16">
        <v>3.99</v>
      </c>
      <c r="I48" s="16">
        <v>5.1100000000000003</v>
      </c>
      <c r="J48" s="17">
        <v>6.41</v>
      </c>
    </row>
    <row r="49" spans="2:10" ht="57.75" customHeight="1" thickBot="1" x14ac:dyDescent="0.2">
      <c r="B49" s="18"/>
      <c r="C49" s="1146" t="s">
        <v>5</v>
      </c>
      <c r="D49" s="1146"/>
      <c r="E49" s="1147"/>
      <c r="F49" s="19">
        <v>2.59</v>
      </c>
      <c r="G49" s="20">
        <v>0.41</v>
      </c>
      <c r="H49" s="20">
        <v>4.26</v>
      </c>
      <c r="I49" s="20" t="s">
        <v>543</v>
      </c>
      <c r="J49" s="21">
        <v>1.21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us-E0138</cp:lastModifiedBy>
  <cp:lastPrinted>2018-02-27T06:27:44Z</cp:lastPrinted>
  <dcterms:created xsi:type="dcterms:W3CDTF">2018-01-24T05:45:42Z</dcterms:created>
  <dcterms:modified xsi:type="dcterms:W3CDTF">2018-10-17T05:57:05Z</dcterms:modified>
  <cp:category/>
</cp:coreProperties>
</file>